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autoCompressPictures="0"/>
  <mc:AlternateContent xmlns:mc="http://schemas.openxmlformats.org/markup-compatibility/2006">
    <mc:Choice Requires="x15">
      <x15ac:absPath xmlns:x15ac="http://schemas.microsoft.com/office/spreadsheetml/2010/11/ac" url="/Users/mfrey/Desktop/Client Resource Docs/Updated 1 Pagers/"/>
    </mc:Choice>
  </mc:AlternateContent>
  <xr:revisionPtr revIDLastSave="0" documentId="8_{25FC51A5-D017-7C4C-BA60-DA1D25F5B524}" xr6:coauthVersionLast="47" xr6:coauthVersionMax="47" xr10:uidLastSave="{00000000-0000-0000-0000-000000000000}"/>
  <bookViews>
    <workbookView xWindow="30480" yWindow="1100" windowWidth="34440" windowHeight="19000" tabRatio="842" xr2:uid="{00000000-000D-0000-FFFF-FFFF00000000}"/>
  </bookViews>
  <sheets>
    <sheet name="Disclaimer" sheetId="12" r:id="rId1"/>
    <sheet name="Sales Forecast" sheetId="11" r:id="rId2"/>
    <sheet name="Cash Flow - Y1" sheetId="4" r:id="rId3"/>
    <sheet name="Cash Flow - Y2" sheetId="5" r:id="rId4"/>
    <sheet name="Cash Flow - Y3" sheetId="6" r:id="rId5"/>
    <sheet name="P&amp;L - Y1" sheetId="1" r:id="rId6"/>
    <sheet name="P&amp;L - Y2" sheetId="2" r:id="rId7"/>
    <sheet name="P&amp;L - Y3" sheetId="3" r:id="rId8"/>
    <sheet name="Pro Forma Balance Sheet" sheetId="10" r:id="rId9"/>
    <sheet name="Break Even Analysis" sheetId="7" state="hidden" r:id="rId10"/>
    <sheet name="Five Year Projections" sheetId="9" state="hidden" r:id="rId11"/>
  </sheets>
  <definedNames>
    <definedName name="_xlnm.Print_Area" localSheetId="9">'Break Even Analysis'!$A$1:$C$33</definedName>
    <definedName name="_xlnm.Print_Area" localSheetId="2">'Cash Flow - Y1'!$B$1:$P$58</definedName>
    <definedName name="_xlnm.Print_Area" localSheetId="3">'Cash Flow - Y2'!$B$1:$O$58</definedName>
    <definedName name="_xlnm.Print_Area" localSheetId="4">'Cash Flow - Y3'!$B$1:$O$58</definedName>
    <definedName name="_xlnm.Print_Area" localSheetId="10">'Five Year Projections'!$A$1:$G$32</definedName>
    <definedName name="_xlnm.Print_Area" localSheetId="5">'P&amp;L - Y1'!$A$1:$AC$59</definedName>
    <definedName name="_xlnm.Print_Area" localSheetId="6">'P&amp;L - Y2'!$A$1:$AC$59</definedName>
    <definedName name="_xlnm.Print_Area" localSheetId="7">'P&amp;L - Y3'!$A$1:$AC$59</definedName>
    <definedName name="_xlnm.Print_Area" localSheetId="8">'Pro Forma Balance Sheet'!$A$1:$E$47</definedName>
    <definedName name="_xlnm.Print_Area" localSheetId="1">'Sales Forecast'!$A$1:$O$35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Z27" i="1" l="1"/>
  <c r="Y27" i="1"/>
  <c r="X27" i="1"/>
  <c r="W27" i="1"/>
  <c r="V27" i="1"/>
  <c r="U27" i="1"/>
  <c r="T27" i="1"/>
  <c r="S27" i="1"/>
  <c r="R27" i="1"/>
  <c r="Q27" i="1"/>
  <c r="O27" i="1"/>
  <c r="N27" i="1"/>
  <c r="M27" i="1"/>
  <c r="L27" i="1"/>
  <c r="K27" i="1"/>
  <c r="J27" i="1"/>
  <c r="I27" i="1"/>
  <c r="H27" i="1"/>
  <c r="G27" i="1"/>
  <c r="F27" i="1"/>
  <c r="F28" i="1" s="1"/>
  <c r="Z26" i="1"/>
  <c r="Z28" i="1" s="1"/>
  <c r="Y26" i="1"/>
  <c r="X26" i="1"/>
  <c r="W26" i="1"/>
  <c r="V26" i="1"/>
  <c r="U26" i="1"/>
  <c r="T26" i="1"/>
  <c r="S26" i="1"/>
  <c r="Q26" i="1"/>
  <c r="D27" i="1"/>
  <c r="E26" i="1"/>
  <c r="O26" i="1"/>
  <c r="M26" i="1"/>
  <c r="K26" i="1"/>
  <c r="I26" i="1"/>
  <c r="G26" i="1"/>
  <c r="I9" i="11"/>
  <c r="H9" i="11"/>
  <c r="D9" i="11"/>
  <c r="C9" i="11"/>
  <c r="G8" i="11"/>
  <c r="L8" i="11"/>
  <c r="J7" i="11"/>
  <c r="I7" i="11"/>
  <c r="D7" i="11"/>
  <c r="B9" i="1"/>
  <c r="B8" i="1"/>
  <c r="B7" i="1"/>
  <c r="B6" i="1"/>
  <c r="B13" i="5"/>
  <c r="B13" i="6" s="1"/>
  <c r="B12" i="5"/>
  <c r="B12" i="6" s="1"/>
  <c r="B11" i="5"/>
  <c r="B9" i="2" s="1"/>
  <c r="B10" i="5"/>
  <c r="B10" i="6" s="1"/>
  <c r="B8" i="3" s="1"/>
  <c r="B9" i="5"/>
  <c r="B9" i="6" s="1"/>
  <c r="B7" i="3" s="1"/>
  <c r="B8" i="5"/>
  <c r="B6" i="2" s="1"/>
  <c r="B20" i="11"/>
  <c r="B31" i="11" s="1"/>
  <c r="B19" i="11"/>
  <c r="B30" i="11" s="1"/>
  <c r="B18" i="11"/>
  <c r="B29" i="11" s="1"/>
  <c r="B21" i="11"/>
  <c r="B32" i="11" s="1"/>
  <c r="T18" i="3"/>
  <c r="E9" i="5"/>
  <c r="F9" i="5" s="1"/>
  <c r="F19" i="11" s="1"/>
  <c r="V18" i="3"/>
  <c r="X18" i="3"/>
  <c r="Z18" i="3"/>
  <c r="F8" i="5"/>
  <c r="G8" i="5" s="1"/>
  <c r="V17" i="3"/>
  <c r="X17" i="3"/>
  <c r="Z17" i="3"/>
  <c r="T17" i="3"/>
  <c r="D18" i="3"/>
  <c r="D7" i="2"/>
  <c r="E18" i="2" s="1"/>
  <c r="E18" i="3" s="1"/>
  <c r="F18" i="3"/>
  <c r="F7" i="2"/>
  <c r="G18" i="2"/>
  <c r="G18" i="3" s="1"/>
  <c r="H18" i="3"/>
  <c r="AB18" i="3" s="1"/>
  <c r="H7" i="2"/>
  <c r="I18" i="2" s="1"/>
  <c r="I18" i="3" s="1"/>
  <c r="J18" i="3"/>
  <c r="L18" i="3"/>
  <c r="N18" i="3"/>
  <c r="P18" i="3"/>
  <c r="R18" i="3"/>
  <c r="D6" i="2"/>
  <c r="E17" i="2" s="1"/>
  <c r="E17" i="3" s="1"/>
  <c r="F17" i="3"/>
  <c r="F6" i="2"/>
  <c r="G17" i="2"/>
  <c r="G17" i="3" s="1"/>
  <c r="H17" i="3"/>
  <c r="H6" i="2"/>
  <c r="I17" i="2" s="1"/>
  <c r="I17" i="3" s="1"/>
  <c r="J17" i="3"/>
  <c r="J6" i="2"/>
  <c r="K17" i="2"/>
  <c r="K17" i="3" s="1"/>
  <c r="L17" i="3"/>
  <c r="N17" i="3"/>
  <c r="P17" i="3"/>
  <c r="R17" i="3"/>
  <c r="D17" i="3"/>
  <c r="L18" i="6"/>
  <c r="M18" i="6"/>
  <c r="N18" i="6"/>
  <c r="N39" i="6" s="1"/>
  <c r="K18" i="6"/>
  <c r="D18" i="6"/>
  <c r="D39" i="6" s="1"/>
  <c r="E18" i="6"/>
  <c r="E39" i="6" s="1"/>
  <c r="F18" i="6"/>
  <c r="F39" i="6" s="1"/>
  <c r="G18" i="6"/>
  <c r="H18" i="6"/>
  <c r="I18" i="6"/>
  <c r="J18" i="6"/>
  <c r="C18" i="6"/>
  <c r="L20" i="6"/>
  <c r="M20" i="6"/>
  <c r="N20" i="6"/>
  <c r="Z27" i="3" s="1"/>
  <c r="L19" i="6"/>
  <c r="V26" i="3" s="1"/>
  <c r="M19" i="6"/>
  <c r="X26" i="3" s="1"/>
  <c r="X28" i="3" s="1"/>
  <c r="N19" i="6"/>
  <c r="Z26" i="3" s="1"/>
  <c r="K20" i="6"/>
  <c r="T27" i="3" s="1"/>
  <c r="T28" i="3" s="1"/>
  <c r="K19" i="6"/>
  <c r="D20" i="6"/>
  <c r="F27" i="3" s="1"/>
  <c r="F28" i="3" s="1"/>
  <c r="E20" i="6"/>
  <c r="H27" i="3" s="1"/>
  <c r="F20" i="6"/>
  <c r="J27" i="3" s="1"/>
  <c r="G20" i="6"/>
  <c r="L27" i="3" s="1"/>
  <c r="H20" i="6"/>
  <c r="I20" i="6"/>
  <c r="J20" i="6"/>
  <c r="C20" i="6"/>
  <c r="C39" i="6" s="1"/>
  <c r="D19" i="6"/>
  <c r="O19" i="6" s="1"/>
  <c r="E19" i="6"/>
  <c r="H26" i="3" s="1"/>
  <c r="F19" i="6"/>
  <c r="J26" i="3" s="1"/>
  <c r="G19" i="6"/>
  <c r="L26" i="3" s="1"/>
  <c r="H19" i="6"/>
  <c r="N26" i="3" s="1"/>
  <c r="N28" i="3" s="1"/>
  <c r="I19" i="6"/>
  <c r="J19" i="6"/>
  <c r="C19" i="6"/>
  <c r="E11" i="5"/>
  <c r="E11" i="6" s="1"/>
  <c r="E10" i="5"/>
  <c r="E10" i="6" s="1"/>
  <c r="D11" i="6"/>
  <c r="D10" i="6"/>
  <c r="D9" i="6"/>
  <c r="D30" i="11" s="1"/>
  <c r="E9" i="6"/>
  <c r="E30" i="11" s="1"/>
  <c r="D8" i="6"/>
  <c r="D29" i="11" s="1"/>
  <c r="D33" i="11" s="1"/>
  <c r="E8" i="6"/>
  <c r="E29" i="11" s="1"/>
  <c r="F8" i="6"/>
  <c r="F29" i="11" s="1"/>
  <c r="C9" i="6"/>
  <c r="D7" i="3" s="1"/>
  <c r="C10" i="6"/>
  <c r="C11" i="6"/>
  <c r="C8" i="6"/>
  <c r="C29" i="11" s="1"/>
  <c r="D31" i="11"/>
  <c r="D32" i="11"/>
  <c r="C30" i="11"/>
  <c r="C31" i="11"/>
  <c r="C32" i="11"/>
  <c r="D21" i="11"/>
  <c r="D20" i="11"/>
  <c r="D22" i="11" s="1"/>
  <c r="D19" i="11"/>
  <c r="D18" i="11"/>
  <c r="C19" i="11"/>
  <c r="C20" i="11"/>
  <c r="C21" i="11"/>
  <c r="C18" i="11"/>
  <c r="D10" i="11"/>
  <c r="E10" i="11"/>
  <c r="F10" i="11"/>
  <c r="G10" i="11"/>
  <c r="H10" i="11"/>
  <c r="I10" i="11"/>
  <c r="J10" i="11"/>
  <c r="K10" i="11"/>
  <c r="L10" i="11"/>
  <c r="M10" i="11"/>
  <c r="N10" i="11"/>
  <c r="E9" i="11"/>
  <c r="F9" i="11"/>
  <c r="G9" i="11"/>
  <c r="J9" i="11"/>
  <c r="K9" i="11"/>
  <c r="L9" i="11"/>
  <c r="M9" i="11"/>
  <c r="N9" i="11"/>
  <c r="D8" i="11"/>
  <c r="E8" i="11"/>
  <c r="F8" i="11"/>
  <c r="H8" i="11"/>
  <c r="H7" i="11"/>
  <c r="I8" i="11"/>
  <c r="J8" i="11"/>
  <c r="K8" i="11"/>
  <c r="M8" i="11"/>
  <c r="N8" i="11"/>
  <c r="C8" i="11"/>
  <c r="C10" i="11"/>
  <c r="E7" i="11"/>
  <c r="F7" i="11"/>
  <c r="G7" i="11"/>
  <c r="K7" i="11"/>
  <c r="L7" i="11"/>
  <c r="M7" i="11"/>
  <c r="N7" i="11"/>
  <c r="N11" i="11" s="1"/>
  <c r="C7" i="11"/>
  <c r="C11" i="11" s="1"/>
  <c r="O57" i="6"/>
  <c r="O56" i="6"/>
  <c r="O55" i="6"/>
  <c r="O54" i="6"/>
  <c r="O57" i="5"/>
  <c r="O56" i="5"/>
  <c r="O55" i="5"/>
  <c r="O54" i="5"/>
  <c r="P54" i="4"/>
  <c r="P55" i="4"/>
  <c r="P56" i="4"/>
  <c r="P57" i="4"/>
  <c r="P53" i="4"/>
  <c r="X27" i="3"/>
  <c r="V27" i="3"/>
  <c r="T26" i="3"/>
  <c r="R27" i="3"/>
  <c r="R26" i="3"/>
  <c r="P27" i="3"/>
  <c r="P26" i="3"/>
  <c r="N27" i="3"/>
  <c r="F26" i="3"/>
  <c r="D27" i="3"/>
  <c r="D26" i="3"/>
  <c r="Z27" i="2"/>
  <c r="Z26" i="2"/>
  <c r="Z28" i="2" s="1"/>
  <c r="X27" i="2"/>
  <c r="X26" i="2"/>
  <c r="X28" i="2" s="1"/>
  <c r="V27" i="2"/>
  <c r="V26" i="2"/>
  <c r="T27" i="2"/>
  <c r="T26" i="2"/>
  <c r="R27" i="2"/>
  <c r="R26" i="2"/>
  <c r="P27" i="2"/>
  <c r="P26" i="2"/>
  <c r="N27" i="2"/>
  <c r="N26" i="2"/>
  <c r="L27" i="2"/>
  <c r="L26" i="2"/>
  <c r="J27" i="2"/>
  <c r="J26" i="2"/>
  <c r="H27" i="2"/>
  <c r="H26" i="2"/>
  <c r="F27" i="2"/>
  <c r="F26" i="2"/>
  <c r="F28" i="2" s="1"/>
  <c r="D27" i="2"/>
  <c r="D26" i="2"/>
  <c r="D28" i="2" s="1"/>
  <c r="D23" i="10"/>
  <c r="E23" i="10"/>
  <c r="C23" i="10"/>
  <c r="D38" i="10"/>
  <c r="E38" i="10"/>
  <c r="C38" i="10"/>
  <c r="B18" i="7"/>
  <c r="B25" i="7"/>
  <c r="B33" i="7"/>
  <c r="B32" i="7"/>
  <c r="B31" i="7"/>
  <c r="B30" i="7"/>
  <c r="B29" i="7"/>
  <c r="B28" i="7"/>
  <c r="C36" i="7"/>
  <c r="C40" i="7" s="1"/>
  <c r="C37" i="7"/>
  <c r="C38" i="7"/>
  <c r="C39" i="7"/>
  <c r="AB19" i="3"/>
  <c r="AB20" i="3"/>
  <c r="AB21" i="3"/>
  <c r="AB22" i="3"/>
  <c r="AB23" i="3"/>
  <c r="AB24" i="3"/>
  <c r="AB25" i="3"/>
  <c r="AB17" i="3"/>
  <c r="AB18" i="2"/>
  <c r="AB19" i="2"/>
  <c r="AB20" i="2"/>
  <c r="AB21" i="2"/>
  <c r="AB22" i="2"/>
  <c r="AB23" i="2"/>
  <c r="AB24" i="2"/>
  <c r="AB25" i="2"/>
  <c r="AB17" i="2"/>
  <c r="AB18" i="1"/>
  <c r="AB19" i="1"/>
  <c r="AB20" i="1"/>
  <c r="AB21" i="1"/>
  <c r="AB22" i="1"/>
  <c r="AB23" i="1"/>
  <c r="AB24" i="1"/>
  <c r="AB25" i="1"/>
  <c r="AB26" i="1"/>
  <c r="AB17" i="1"/>
  <c r="E21" i="1"/>
  <c r="G21" i="1"/>
  <c r="I21" i="1"/>
  <c r="K21" i="1"/>
  <c r="M21" i="1"/>
  <c r="O21" i="1"/>
  <c r="Q21" i="1"/>
  <c r="S21" i="1"/>
  <c r="U21" i="1"/>
  <c r="W21" i="1"/>
  <c r="Y21" i="1"/>
  <c r="AA21" i="1"/>
  <c r="AC21" i="1"/>
  <c r="E22" i="1"/>
  <c r="G22" i="1"/>
  <c r="I22" i="1"/>
  <c r="K22" i="1"/>
  <c r="M22" i="1"/>
  <c r="O22" i="1"/>
  <c r="Q22" i="1"/>
  <c r="S22" i="1"/>
  <c r="U22" i="1"/>
  <c r="W22" i="1"/>
  <c r="Y22" i="1"/>
  <c r="AA22" i="1"/>
  <c r="AC22" i="1"/>
  <c r="E23" i="1"/>
  <c r="G23" i="1"/>
  <c r="I23" i="1"/>
  <c r="K23" i="1"/>
  <c r="M23" i="1"/>
  <c r="O23" i="1"/>
  <c r="Q23" i="1"/>
  <c r="S23" i="1"/>
  <c r="U23" i="1"/>
  <c r="W23" i="1"/>
  <c r="Y23" i="1"/>
  <c r="AA23" i="1"/>
  <c r="AC23" i="1"/>
  <c r="E24" i="1"/>
  <c r="G24" i="1"/>
  <c r="I24" i="1"/>
  <c r="K24" i="1"/>
  <c r="M24" i="1"/>
  <c r="O24" i="1"/>
  <c r="Q24" i="1"/>
  <c r="S24" i="1"/>
  <c r="U24" i="1"/>
  <c r="W24" i="1"/>
  <c r="Y24" i="1"/>
  <c r="AA24" i="1"/>
  <c r="AC24" i="1"/>
  <c r="AA26" i="1"/>
  <c r="AC26" i="1"/>
  <c r="E27" i="1"/>
  <c r="AA27" i="1"/>
  <c r="AC27" i="1"/>
  <c r="E21" i="2"/>
  <c r="G21" i="2"/>
  <c r="I21" i="2"/>
  <c r="K21" i="2"/>
  <c r="M21" i="2"/>
  <c r="O21" i="2"/>
  <c r="Q21" i="2"/>
  <c r="S21" i="2"/>
  <c r="U21" i="2"/>
  <c r="W21" i="2"/>
  <c r="Y21" i="2"/>
  <c r="AA21" i="2"/>
  <c r="AC21" i="2"/>
  <c r="E22" i="2"/>
  <c r="G22" i="2"/>
  <c r="I22" i="2"/>
  <c r="K22" i="2"/>
  <c r="M22" i="2"/>
  <c r="O22" i="2"/>
  <c r="Q22" i="2"/>
  <c r="S22" i="2"/>
  <c r="U22" i="2"/>
  <c r="W22" i="2"/>
  <c r="Y22" i="2"/>
  <c r="AA22" i="2"/>
  <c r="AC22" i="2"/>
  <c r="E23" i="2"/>
  <c r="G23" i="2"/>
  <c r="I23" i="2"/>
  <c r="K23" i="2"/>
  <c r="M23" i="2"/>
  <c r="O23" i="2"/>
  <c r="Q23" i="2"/>
  <c r="S23" i="2"/>
  <c r="U23" i="2"/>
  <c r="W23" i="2"/>
  <c r="Y23" i="2"/>
  <c r="AA23" i="2"/>
  <c r="AC23" i="2"/>
  <c r="E24" i="2"/>
  <c r="G24" i="2"/>
  <c r="I24" i="2"/>
  <c r="K24" i="2"/>
  <c r="M24" i="2"/>
  <c r="O24" i="2"/>
  <c r="Q24" i="2"/>
  <c r="S24" i="2"/>
  <c r="U24" i="2"/>
  <c r="W24" i="2"/>
  <c r="Y24" i="2"/>
  <c r="AA24" i="2"/>
  <c r="AC24" i="2"/>
  <c r="E26" i="2"/>
  <c r="G26" i="2"/>
  <c r="I26" i="2"/>
  <c r="K26" i="2"/>
  <c r="M26" i="2"/>
  <c r="O26" i="2"/>
  <c r="Q26" i="2"/>
  <c r="S26" i="2"/>
  <c r="U26" i="2"/>
  <c r="W26" i="2"/>
  <c r="Y26" i="2"/>
  <c r="AA26" i="2"/>
  <c r="AC26" i="2"/>
  <c r="E27" i="2"/>
  <c r="G27" i="2"/>
  <c r="I27" i="2"/>
  <c r="K27" i="2"/>
  <c r="M27" i="2"/>
  <c r="O27" i="2"/>
  <c r="Q27" i="2"/>
  <c r="S27" i="2"/>
  <c r="U27" i="2"/>
  <c r="W27" i="2"/>
  <c r="Y27" i="2"/>
  <c r="AA27" i="2"/>
  <c r="AC27" i="2"/>
  <c r="E21" i="3"/>
  <c r="G21" i="3"/>
  <c r="I21" i="3"/>
  <c r="K21" i="3"/>
  <c r="M21" i="3"/>
  <c r="O21" i="3"/>
  <c r="Q21" i="3"/>
  <c r="S21" i="3"/>
  <c r="U21" i="3"/>
  <c r="W21" i="3"/>
  <c r="Y21" i="3"/>
  <c r="AA21" i="3"/>
  <c r="AC21" i="3"/>
  <c r="E22" i="3"/>
  <c r="G22" i="3"/>
  <c r="I22" i="3"/>
  <c r="K22" i="3"/>
  <c r="M22" i="3"/>
  <c r="O22" i="3"/>
  <c r="Q22" i="3"/>
  <c r="S22" i="3"/>
  <c r="U22" i="3"/>
  <c r="W22" i="3"/>
  <c r="Y22" i="3"/>
  <c r="AA22" i="3"/>
  <c r="AC22" i="3"/>
  <c r="E23" i="3"/>
  <c r="G23" i="3"/>
  <c r="I23" i="3"/>
  <c r="K23" i="3"/>
  <c r="M23" i="3"/>
  <c r="O23" i="3"/>
  <c r="Q23" i="3"/>
  <c r="S23" i="3"/>
  <c r="U23" i="3"/>
  <c r="W23" i="3"/>
  <c r="Y23" i="3"/>
  <c r="AA23" i="3"/>
  <c r="AC23" i="3"/>
  <c r="E24" i="3"/>
  <c r="G24" i="3"/>
  <c r="I24" i="3"/>
  <c r="K24" i="3"/>
  <c r="M24" i="3"/>
  <c r="O24" i="3"/>
  <c r="Q24" i="3"/>
  <c r="S24" i="3"/>
  <c r="U24" i="3"/>
  <c r="W24" i="3"/>
  <c r="Y24" i="3"/>
  <c r="AA24" i="3"/>
  <c r="AC24" i="3"/>
  <c r="E26" i="3"/>
  <c r="G26" i="3"/>
  <c r="I26" i="3"/>
  <c r="K26" i="3"/>
  <c r="M26" i="3"/>
  <c r="O26" i="3"/>
  <c r="Q26" i="3"/>
  <c r="S26" i="3"/>
  <c r="U26" i="3"/>
  <c r="W26" i="3"/>
  <c r="Y26" i="3"/>
  <c r="AA26" i="3"/>
  <c r="AC26" i="3"/>
  <c r="E27" i="3"/>
  <c r="G27" i="3"/>
  <c r="I27" i="3"/>
  <c r="K27" i="3"/>
  <c r="M27" i="3"/>
  <c r="O27" i="3"/>
  <c r="Q27" i="3"/>
  <c r="S27" i="3"/>
  <c r="U27" i="3"/>
  <c r="W27" i="3"/>
  <c r="Y27" i="3"/>
  <c r="AA27" i="3"/>
  <c r="AC27" i="3"/>
  <c r="AB51" i="3"/>
  <c r="AB52" i="3"/>
  <c r="Z34" i="3"/>
  <c r="Z35" i="3"/>
  <c r="Z36" i="3"/>
  <c r="Z37" i="3"/>
  <c r="Z38" i="3"/>
  <c r="Z39" i="3"/>
  <c r="Z40" i="3"/>
  <c r="Z41" i="3"/>
  <c r="Z42" i="3"/>
  <c r="Z43" i="3"/>
  <c r="Z44" i="3"/>
  <c r="Z45" i="3"/>
  <c r="Z46" i="3"/>
  <c r="Z47" i="3"/>
  <c r="Z48" i="3"/>
  <c r="Z49" i="3"/>
  <c r="Z50" i="3"/>
  <c r="X34" i="3"/>
  <c r="X35" i="3"/>
  <c r="X36" i="3"/>
  <c r="X37" i="3"/>
  <c r="X38" i="3"/>
  <c r="X39" i="3"/>
  <c r="X40" i="3"/>
  <c r="X41" i="3"/>
  <c r="X42" i="3"/>
  <c r="X43" i="3"/>
  <c r="X44" i="3"/>
  <c r="X45" i="3"/>
  <c r="X46" i="3"/>
  <c r="X47" i="3"/>
  <c r="X48" i="3"/>
  <c r="X49" i="3"/>
  <c r="X50" i="3"/>
  <c r="V34" i="3"/>
  <c r="V35" i="3"/>
  <c r="V36" i="3"/>
  <c r="V37" i="3"/>
  <c r="V38" i="3"/>
  <c r="V39" i="3"/>
  <c r="V56" i="3" s="1"/>
  <c r="V40" i="3"/>
  <c r="V41" i="3"/>
  <c r="V42" i="3"/>
  <c r="V43" i="3"/>
  <c r="V44" i="3"/>
  <c r="V45" i="3"/>
  <c r="V46" i="3"/>
  <c r="V47" i="3"/>
  <c r="V48" i="3"/>
  <c r="V49" i="3"/>
  <c r="V50" i="3"/>
  <c r="T34" i="3"/>
  <c r="T56" i="3" s="1"/>
  <c r="T35" i="3"/>
  <c r="T36" i="3"/>
  <c r="T37" i="3"/>
  <c r="T38" i="3"/>
  <c r="T39" i="3"/>
  <c r="T40" i="3"/>
  <c r="T41" i="3"/>
  <c r="T42" i="3"/>
  <c r="T43" i="3"/>
  <c r="T44" i="3"/>
  <c r="T45" i="3"/>
  <c r="T46" i="3"/>
  <c r="T47" i="3"/>
  <c r="T48" i="3"/>
  <c r="T49" i="3"/>
  <c r="T50" i="3"/>
  <c r="R34" i="3"/>
  <c r="R35" i="3"/>
  <c r="R36" i="3"/>
  <c r="R37" i="3"/>
  <c r="R56" i="3" s="1"/>
  <c r="R38" i="3"/>
  <c r="R39" i="3"/>
  <c r="R40" i="3"/>
  <c r="R41" i="3"/>
  <c r="R42" i="3"/>
  <c r="R43" i="3"/>
  <c r="R44" i="3"/>
  <c r="R45" i="3"/>
  <c r="R46" i="3"/>
  <c r="R47" i="3"/>
  <c r="R48" i="3"/>
  <c r="R49" i="3"/>
  <c r="R50" i="3"/>
  <c r="P34" i="3"/>
  <c r="P35" i="3"/>
  <c r="P36" i="3"/>
  <c r="P37" i="3"/>
  <c r="P38" i="3"/>
  <c r="P39" i="3"/>
  <c r="P40" i="3"/>
  <c r="P41" i="3"/>
  <c r="P42" i="3"/>
  <c r="P43" i="3"/>
  <c r="P44" i="3"/>
  <c r="P45" i="3"/>
  <c r="P46" i="3"/>
  <c r="P47" i="3"/>
  <c r="P48" i="3"/>
  <c r="P49" i="3"/>
  <c r="P50" i="3"/>
  <c r="N34" i="3"/>
  <c r="N35" i="3"/>
  <c r="N36" i="3"/>
  <c r="N37" i="3"/>
  <c r="N38" i="3"/>
  <c r="N39" i="3"/>
  <c r="N40" i="3"/>
  <c r="N41" i="3"/>
  <c r="N42" i="3"/>
  <c r="N43" i="3"/>
  <c r="AB43" i="3" s="1"/>
  <c r="N44" i="3"/>
  <c r="N45" i="3"/>
  <c r="N46" i="3"/>
  <c r="N47" i="3"/>
  <c r="N48" i="3"/>
  <c r="N49" i="3"/>
  <c r="N50" i="3"/>
  <c r="N53" i="3"/>
  <c r="L34" i="3"/>
  <c r="L35" i="3"/>
  <c r="L36" i="3"/>
  <c r="L37" i="3"/>
  <c r="AB37" i="3" s="1"/>
  <c r="L38" i="3"/>
  <c r="L39" i="3"/>
  <c r="AB39" i="3" s="1"/>
  <c r="L40" i="3"/>
  <c r="L41" i="3"/>
  <c r="L42" i="3"/>
  <c r="L43" i="3"/>
  <c r="L44" i="3"/>
  <c r="L45" i="3"/>
  <c r="L46" i="3"/>
  <c r="L47" i="3"/>
  <c r="L48" i="3"/>
  <c r="L49" i="3"/>
  <c r="L50" i="3"/>
  <c r="J34" i="3"/>
  <c r="J35" i="3"/>
  <c r="J36" i="3"/>
  <c r="J37" i="3"/>
  <c r="J38" i="3"/>
  <c r="J39" i="3"/>
  <c r="J40" i="3"/>
  <c r="J41" i="3"/>
  <c r="J42" i="3"/>
  <c r="J43" i="3"/>
  <c r="J44" i="3"/>
  <c r="J45" i="3"/>
  <c r="J46" i="3"/>
  <c r="J47" i="3"/>
  <c r="J48" i="3"/>
  <c r="J49" i="3"/>
  <c r="J50" i="3"/>
  <c r="J53" i="3"/>
  <c r="H34" i="3"/>
  <c r="H35" i="3"/>
  <c r="H36" i="3"/>
  <c r="H37" i="3"/>
  <c r="H38" i="3"/>
  <c r="H39" i="3"/>
  <c r="H40" i="3"/>
  <c r="H41" i="3"/>
  <c r="H42" i="3"/>
  <c r="H43" i="3"/>
  <c r="H44" i="3"/>
  <c r="H45" i="3"/>
  <c r="H46" i="3"/>
  <c r="H47" i="3"/>
  <c r="H48" i="3"/>
  <c r="H49" i="3"/>
  <c r="H50" i="3"/>
  <c r="F34" i="3"/>
  <c r="AB34" i="3" s="1"/>
  <c r="F35" i="3"/>
  <c r="F36" i="3"/>
  <c r="F37" i="3"/>
  <c r="F38" i="3"/>
  <c r="F39" i="3"/>
  <c r="F40" i="3"/>
  <c r="F41" i="3"/>
  <c r="F42" i="3"/>
  <c r="AB42" i="3" s="1"/>
  <c r="F43" i="3"/>
  <c r="F44" i="3"/>
  <c r="F45" i="3"/>
  <c r="F46" i="3"/>
  <c r="F47" i="3"/>
  <c r="AB47" i="3" s="1"/>
  <c r="F48" i="3"/>
  <c r="AB48" i="3" s="1"/>
  <c r="F49" i="3"/>
  <c r="F50" i="3"/>
  <c r="F53" i="3"/>
  <c r="AB33" i="3"/>
  <c r="D34" i="3"/>
  <c r="D56" i="3" s="1"/>
  <c r="D35" i="3"/>
  <c r="D36" i="3"/>
  <c r="D37" i="3"/>
  <c r="D38" i="3"/>
  <c r="AB38" i="3" s="1"/>
  <c r="D39" i="3"/>
  <c r="D40" i="3"/>
  <c r="AB40" i="3" s="1"/>
  <c r="D41" i="3"/>
  <c r="AB41" i="3" s="1"/>
  <c r="D42" i="3"/>
  <c r="D43" i="3"/>
  <c r="D44" i="3"/>
  <c r="D45" i="3"/>
  <c r="D46" i="3"/>
  <c r="AB46" i="3" s="1"/>
  <c r="D47" i="3"/>
  <c r="D48" i="3"/>
  <c r="D49" i="3"/>
  <c r="D50" i="3"/>
  <c r="AB50" i="3" s="1"/>
  <c r="AB32" i="3"/>
  <c r="Z53" i="3"/>
  <c r="X53" i="3"/>
  <c r="V53" i="3"/>
  <c r="T53" i="3"/>
  <c r="R53" i="3"/>
  <c r="P53" i="3"/>
  <c r="L53" i="3"/>
  <c r="H53" i="3"/>
  <c r="D53" i="3"/>
  <c r="AB53" i="3" s="1"/>
  <c r="AB51" i="2"/>
  <c r="AB52" i="2"/>
  <c r="Z34" i="2"/>
  <c r="Z35" i="2"/>
  <c r="Z36" i="2"/>
  <c r="Z37" i="2"/>
  <c r="Z38" i="2"/>
  <c r="Z39" i="2"/>
  <c r="Z40" i="2"/>
  <c r="Z41" i="2"/>
  <c r="Z42" i="2"/>
  <c r="Z43" i="2"/>
  <c r="Z44" i="2"/>
  <c r="Z45" i="2"/>
  <c r="Z46" i="2"/>
  <c r="Z47" i="2"/>
  <c r="Z48" i="2"/>
  <c r="Z49" i="2"/>
  <c r="Z50" i="2"/>
  <c r="X34" i="2"/>
  <c r="X35" i="2"/>
  <c r="X36" i="2"/>
  <c r="X37" i="2"/>
  <c r="X38" i="2"/>
  <c r="X39" i="2"/>
  <c r="X40" i="2"/>
  <c r="X56" i="2" s="1"/>
  <c r="X41" i="2"/>
  <c r="X42" i="2"/>
  <c r="X43" i="2"/>
  <c r="X44" i="2"/>
  <c r="X45" i="2"/>
  <c r="X46" i="2"/>
  <c r="X47" i="2"/>
  <c r="X48" i="2"/>
  <c r="X49" i="2"/>
  <c r="X50" i="2"/>
  <c r="V34" i="2"/>
  <c r="V56" i="2" s="1"/>
  <c r="V35" i="2"/>
  <c r="V36" i="2"/>
  <c r="V37" i="2"/>
  <c r="V38" i="2"/>
  <c r="V39" i="2"/>
  <c r="V40" i="2"/>
  <c r="V41" i="2"/>
  <c r="V42" i="2"/>
  <c r="V43" i="2"/>
  <c r="V44" i="2"/>
  <c r="V45" i="2"/>
  <c r="V46" i="2"/>
  <c r="V47" i="2"/>
  <c r="V48" i="2"/>
  <c r="V49" i="2"/>
  <c r="V50" i="2"/>
  <c r="T34" i="2"/>
  <c r="T35" i="2"/>
  <c r="T36" i="2"/>
  <c r="T37" i="2"/>
  <c r="T38" i="2"/>
  <c r="T39" i="2"/>
  <c r="T40" i="2"/>
  <c r="T41" i="2"/>
  <c r="T42" i="2"/>
  <c r="T43" i="2"/>
  <c r="T44" i="2"/>
  <c r="T45" i="2"/>
  <c r="T46" i="2"/>
  <c r="T47" i="2"/>
  <c r="T48" i="2"/>
  <c r="T49" i="2"/>
  <c r="T50" i="2"/>
  <c r="T53" i="2"/>
  <c r="R34" i="2"/>
  <c r="R35" i="2"/>
  <c r="R36" i="2"/>
  <c r="R37" i="2"/>
  <c r="R38" i="2"/>
  <c r="R39" i="2"/>
  <c r="R40" i="2"/>
  <c r="R41" i="2"/>
  <c r="R42" i="2"/>
  <c r="R43" i="2"/>
  <c r="R44" i="2"/>
  <c r="R45" i="2"/>
  <c r="R46" i="2"/>
  <c r="R47" i="2"/>
  <c r="R48" i="2"/>
  <c r="R49" i="2"/>
  <c r="R50" i="2"/>
  <c r="P34" i="2"/>
  <c r="P56" i="2" s="1"/>
  <c r="P35" i="2"/>
  <c r="P36" i="2"/>
  <c r="P37" i="2"/>
  <c r="P38" i="2"/>
  <c r="P39" i="2"/>
  <c r="P40" i="2"/>
  <c r="P41" i="2"/>
  <c r="P42" i="2"/>
  <c r="P43" i="2"/>
  <c r="P44" i="2"/>
  <c r="P45" i="2"/>
  <c r="P46" i="2"/>
  <c r="P47" i="2"/>
  <c r="P48" i="2"/>
  <c r="P49" i="2"/>
  <c r="P50" i="2"/>
  <c r="N34" i="2"/>
  <c r="N35" i="2"/>
  <c r="N36" i="2"/>
  <c r="N37" i="2"/>
  <c r="N38" i="2"/>
  <c r="N39" i="2"/>
  <c r="N40" i="2"/>
  <c r="N56" i="2" s="1"/>
  <c r="N41" i="2"/>
  <c r="N42" i="2"/>
  <c r="N43" i="2"/>
  <c r="N44" i="2"/>
  <c r="N45" i="2"/>
  <c r="N46" i="2"/>
  <c r="N47" i="2"/>
  <c r="N48" i="2"/>
  <c r="N49" i="2"/>
  <c r="N50" i="2"/>
  <c r="L34" i="2"/>
  <c r="L56" i="2" s="1"/>
  <c r="L35" i="2"/>
  <c r="L36" i="2"/>
  <c r="L37" i="2"/>
  <c r="L38" i="2"/>
  <c r="L39" i="2"/>
  <c r="L40" i="2"/>
  <c r="L41" i="2"/>
  <c r="L42" i="2"/>
  <c r="L43" i="2"/>
  <c r="L44" i="2"/>
  <c r="L45" i="2"/>
  <c r="L46" i="2"/>
  <c r="L47" i="2"/>
  <c r="L48" i="2"/>
  <c r="L49" i="2"/>
  <c r="L50" i="2"/>
  <c r="J34" i="2"/>
  <c r="J35" i="2"/>
  <c r="J36" i="2"/>
  <c r="J37" i="2"/>
  <c r="J38" i="2"/>
  <c r="J39" i="2"/>
  <c r="J40" i="2"/>
  <c r="J41" i="2"/>
  <c r="J42" i="2"/>
  <c r="J43" i="2"/>
  <c r="J44" i="2"/>
  <c r="J45" i="2"/>
  <c r="J46" i="2"/>
  <c r="J47" i="2"/>
  <c r="J48" i="2"/>
  <c r="J49" i="2"/>
  <c r="J50" i="2"/>
  <c r="J53" i="2"/>
  <c r="H34" i="2"/>
  <c r="H56" i="2" s="1"/>
  <c r="H35" i="2"/>
  <c r="AB35" i="2" s="1"/>
  <c r="H36" i="2"/>
  <c r="AB36" i="2" s="1"/>
  <c r="H37" i="2"/>
  <c r="H38" i="2"/>
  <c r="H39" i="2"/>
  <c r="H40" i="2"/>
  <c r="H41" i="2"/>
  <c r="H42" i="2"/>
  <c r="H43" i="2"/>
  <c r="H44" i="2"/>
  <c r="H45" i="2"/>
  <c r="H46" i="2"/>
  <c r="H47" i="2"/>
  <c r="H48" i="2"/>
  <c r="H49" i="2"/>
  <c r="H50" i="2"/>
  <c r="F34" i="2"/>
  <c r="F35" i="2"/>
  <c r="F36" i="2"/>
  <c r="F37" i="2"/>
  <c r="F56" i="2" s="1"/>
  <c r="F38" i="2"/>
  <c r="F39" i="2"/>
  <c r="F40" i="2"/>
  <c r="F41" i="2"/>
  <c r="F42" i="2"/>
  <c r="AB42" i="2" s="1"/>
  <c r="F43" i="2"/>
  <c r="F44" i="2"/>
  <c r="AB44" i="2" s="1"/>
  <c r="F45" i="2"/>
  <c r="F46" i="2"/>
  <c r="F47" i="2"/>
  <c r="F48" i="2"/>
  <c r="F49" i="2"/>
  <c r="F50" i="2"/>
  <c r="Z53" i="2"/>
  <c r="X53" i="2"/>
  <c r="V53" i="2"/>
  <c r="R53" i="2"/>
  <c r="R56" i="2"/>
  <c r="P53" i="2"/>
  <c r="AB53" i="2" s="1"/>
  <c r="N53" i="2"/>
  <c r="L53" i="2"/>
  <c r="H53" i="2"/>
  <c r="F53" i="2"/>
  <c r="D53" i="2"/>
  <c r="AB33" i="2"/>
  <c r="D34" i="2"/>
  <c r="D56" i="2" s="1"/>
  <c r="D35" i="2"/>
  <c r="D36" i="2"/>
  <c r="D37" i="2"/>
  <c r="D38" i="2"/>
  <c r="AB38" i="2" s="1"/>
  <c r="D39" i="2"/>
  <c r="AB39" i="2" s="1"/>
  <c r="D40" i="2"/>
  <c r="D41" i="2"/>
  <c r="D42" i="2"/>
  <c r="D43" i="2"/>
  <c r="D44" i="2"/>
  <c r="D45" i="2"/>
  <c r="D46" i="2"/>
  <c r="AB46" i="2" s="1"/>
  <c r="D47" i="2"/>
  <c r="D48" i="2"/>
  <c r="AB48" i="2" s="1"/>
  <c r="D49" i="2"/>
  <c r="D50" i="2"/>
  <c r="AB50" i="2" s="1"/>
  <c r="AB32" i="2"/>
  <c r="AB51" i="1"/>
  <c r="AB52" i="1"/>
  <c r="Z34" i="1"/>
  <c r="Z35" i="1"/>
  <c r="Z36" i="1"/>
  <c r="Z37" i="1"/>
  <c r="Z38" i="1"/>
  <c r="Z56" i="1" s="1"/>
  <c r="Z39" i="1"/>
  <c r="Z40" i="1"/>
  <c r="Z41" i="1"/>
  <c r="Z42" i="1"/>
  <c r="Z43" i="1"/>
  <c r="Z44" i="1"/>
  <c r="Z45" i="1"/>
  <c r="Z46" i="1"/>
  <c r="Z47" i="1"/>
  <c r="Z48" i="1"/>
  <c r="Z49" i="1"/>
  <c r="Z50" i="1"/>
  <c r="X34" i="1"/>
  <c r="X56" i="1" s="1"/>
  <c r="X35" i="1"/>
  <c r="X36" i="1"/>
  <c r="X37" i="1"/>
  <c r="X38" i="1"/>
  <c r="X39" i="1"/>
  <c r="X40" i="1"/>
  <c r="X41" i="1"/>
  <c r="X42" i="1"/>
  <c r="X43" i="1"/>
  <c r="X44" i="1"/>
  <c r="X45" i="1"/>
  <c r="X46" i="1"/>
  <c r="X47" i="1"/>
  <c r="X48" i="1"/>
  <c r="X49" i="1"/>
  <c r="AB49" i="1" s="1"/>
  <c r="X50" i="1"/>
  <c r="V34" i="1"/>
  <c r="V35" i="1"/>
  <c r="V36" i="1"/>
  <c r="V37" i="1"/>
  <c r="V38" i="1"/>
  <c r="V39" i="1"/>
  <c r="V40" i="1"/>
  <c r="V41" i="1"/>
  <c r="V42" i="1"/>
  <c r="V56" i="1" s="1"/>
  <c r="V43" i="1"/>
  <c r="V44" i="1"/>
  <c r="V45" i="1"/>
  <c r="V46" i="1"/>
  <c r="V47" i="1"/>
  <c r="V48" i="1"/>
  <c r="V49" i="1"/>
  <c r="V50" i="1"/>
  <c r="T34" i="1"/>
  <c r="T35" i="1"/>
  <c r="T56" i="1" s="1"/>
  <c r="T36" i="1"/>
  <c r="T37" i="1"/>
  <c r="T38" i="1"/>
  <c r="T39" i="1"/>
  <c r="T40" i="1"/>
  <c r="T41" i="1"/>
  <c r="T42" i="1"/>
  <c r="T43" i="1"/>
  <c r="T44" i="1"/>
  <c r="T45" i="1"/>
  <c r="T46" i="1"/>
  <c r="T47" i="1"/>
  <c r="T48" i="1"/>
  <c r="T49" i="1"/>
  <c r="T50" i="1"/>
  <c r="R34" i="1"/>
  <c r="R35" i="1"/>
  <c r="R36" i="1"/>
  <c r="R37" i="1"/>
  <c r="R38" i="1"/>
  <c r="R39" i="1"/>
  <c r="R40" i="1"/>
  <c r="R41" i="1"/>
  <c r="R42" i="1"/>
  <c r="R43" i="1"/>
  <c r="R44" i="1"/>
  <c r="R45" i="1"/>
  <c r="R46" i="1"/>
  <c r="R47" i="1"/>
  <c r="R48" i="1"/>
  <c r="R49" i="1"/>
  <c r="R50" i="1"/>
  <c r="P33" i="1"/>
  <c r="P34" i="1"/>
  <c r="P35" i="1"/>
  <c r="P36" i="1"/>
  <c r="P37" i="1"/>
  <c r="P38" i="1"/>
  <c r="P39" i="1"/>
  <c r="P40" i="1"/>
  <c r="P41" i="1"/>
  <c r="P42" i="1"/>
  <c r="P43" i="1"/>
  <c r="P44" i="1"/>
  <c r="P45" i="1"/>
  <c r="P46" i="1"/>
  <c r="P47" i="1"/>
  <c r="P48" i="1"/>
  <c r="P49" i="1"/>
  <c r="P50" i="1"/>
  <c r="N33" i="1"/>
  <c r="N34" i="1"/>
  <c r="N56" i="1" s="1"/>
  <c r="N35" i="1"/>
  <c r="N36" i="1"/>
  <c r="N37" i="1"/>
  <c r="N38" i="1"/>
  <c r="N39" i="1"/>
  <c r="N40" i="1"/>
  <c r="N41" i="1"/>
  <c r="N42" i="1"/>
  <c r="N43" i="1"/>
  <c r="N44" i="1"/>
  <c r="N45" i="1"/>
  <c r="N46" i="1"/>
  <c r="N47" i="1"/>
  <c r="N48" i="1"/>
  <c r="N49" i="1"/>
  <c r="N50" i="1"/>
  <c r="L33" i="1"/>
  <c r="L34" i="1"/>
  <c r="L56" i="1" s="1"/>
  <c r="L35" i="1"/>
  <c r="L36" i="1"/>
  <c r="L37" i="1"/>
  <c r="L38" i="1"/>
  <c r="L39" i="1"/>
  <c r="L40" i="1"/>
  <c r="L41" i="1"/>
  <c r="L42" i="1"/>
  <c r="L43" i="1"/>
  <c r="L44" i="1"/>
  <c r="L45" i="1"/>
  <c r="L46" i="1"/>
  <c r="L47" i="1"/>
  <c r="L48" i="1"/>
  <c r="L49" i="1"/>
  <c r="L50" i="1"/>
  <c r="Z53" i="1"/>
  <c r="X53" i="1"/>
  <c r="V53" i="1"/>
  <c r="T53" i="1"/>
  <c r="R53" i="1"/>
  <c r="P53" i="1"/>
  <c r="N53" i="1"/>
  <c r="L53" i="1"/>
  <c r="J53" i="1"/>
  <c r="H53" i="1"/>
  <c r="F53" i="1"/>
  <c r="AB53" i="1" s="1"/>
  <c r="J33" i="1"/>
  <c r="J56" i="1" s="1"/>
  <c r="J34" i="1"/>
  <c r="J35" i="1"/>
  <c r="J36" i="1"/>
  <c r="J37" i="1"/>
  <c r="J38" i="1"/>
  <c r="J39" i="1"/>
  <c r="J40" i="1"/>
  <c r="J41" i="1"/>
  <c r="J42" i="1"/>
  <c r="J43" i="1"/>
  <c r="J44" i="1"/>
  <c r="J45" i="1"/>
  <c r="J46" i="1"/>
  <c r="J47" i="1"/>
  <c r="J48" i="1"/>
  <c r="J49" i="1"/>
  <c r="J50" i="1"/>
  <c r="H33" i="1"/>
  <c r="H34" i="1"/>
  <c r="H35" i="1"/>
  <c r="H56" i="1" s="1"/>
  <c r="H36" i="1"/>
  <c r="H37" i="1"/>
  <c r="H38" i="1"/>
  <c r="H39" i="1"/>
  <c r="H40" i="1"/>
  <c r="H41" i="1"/>
  <c r="H42" i="1"/>
  <c r="AB42" i="1" s="1"/>
  <c r="H43" i="1"/>
  <c r="H44" i="1"/>
  <c r="H45" i="1"/>
  <c r="H46" i="1"/>
  <c r="H47" i="1"/>
  <c r="H48" i="1"/>
  <c r="H49" i="1"/>
  <c r="H50" i="1"/>
  <c r="F33" i="1"/>
  <c r="AB33" i="1" s="1"/>
  <c r="F34" i="1"/>
  <c r="F56" i="1" s="1"/>
  <c r="F35" i="1"/>
  <c r="F36" i="1"/>
  <c r="AB36" i="1" s="1"/>
  <c r="F37" i="1"/>
  <c r="F38" i="1"/>
  <c r="F39" i="1"/>
  <c r="F40" i="1"/>
  <c r="F41" i="1"/>
  <c r="F42" i="1"/>
  <c r="F43" i="1"/>
  <c r="F44" i="1"/>
  <c r="F45" i="1"/>
  <c r="F46" i="1"/>
  <c r="AB46" i="1" s="1"/>
  <c r="F47" i="1"/>
  <c r="F48" i="1"/>
  <c r="F49" i="1"/>
  <c r="F50" i="1"/>
  <c r="G39" i="6"/>
  <c r="H39" i="6"/>
  <c r="I39" i="6"/>
  <c r="J39" i="6"/>
  <c r="K39" i="6"/>
  <c r="L39" i="6"/>
  <c r="M39" i="6"/>
  <c r="O38" i="6"/>
  <c r="N39" i="5"/>
  <c r="M39" i="5"/>
  <c r="L39" i="5"/>
  <c r="K39" i="5"/>
  <c r="J39" i="5"/>
  <c r="I39" i="5"/>
  <c r="H39" i="5"/>
  <c r="G39" i="5"/>
  <c r="F39" i="5"/>
  <c r="E39" i="5"/>
  <c r="D39" i="5"/>
  <c r="C39" i="5"/>
  <c r="O38" i="5"/>
  <c r="D53" i="1"/>
  <c r="E39" i="4"/>
  <c r="F39" i="4"/>
  <c r="G39" i="4"/>
  <c r="H39" i="4"/>
  <c r="I39" i="4"/>
  <c r="J39" i="4"/>
  <c r="K39" i="4"/>
  <c r="L39" i="4"/>
  <c r="M39" i="4"/>
  <c r="N39" i="4"/>
  <c r="O39" i="4"/>
  <c r="D39" i="4"/>
  <c r="P38" i="4"/>
  <c r="D47" i="1"/>
  <c r="AB47" i="1" s="1"/>
  <c r="D48" i="1"/>
  <c r="D49" i="1"/>
  <c r="D50" i="1"/>
  <c r="AB50" i="1" s="1"/>
  <c r="D43" i="1"/>
  <c r="AB43" i="1" s="1"/>
  <c r="D44" i="1"/>
  <c r="AB44" i="1" s="1"/>
  <c r="D45" i="1"/>
  <c r="D46" i="1"/>
  <c r="D40" i="1"/>
  <c r="AB40" i="1" s="1"/>
  <c r="D41" i="1"/>
  <c r="D42" i="1"/>
  <c r="D35" i="1"/>
  <c r="AB35" i="1" s="1"/>
  <c r="D36" i="1"/>
  <c r="D37" i="1"/>
  <c r="AB37" i="1"/>
  <c r="D38" i="1"/>
  <c r="D39" i="1"/>
  <c r="D33" i="1"/>
  <c r="D34" i="1"/>
  <c r="F9" i="3"/>
  <c r="G20" i="3" s="1"/>
  <c r="F6" i="3"/>
  <c r="F8" i="2"/>
  <c r="G19" i="2"/>
  <c r="F9" i="2"/>
  <c r="G20" i="2" s="1"/>
  <c r="D8" i="2"/>
  <c r="D14" i="2" s="1"/>
  <c r="E19" i="2"/>
  <c r="D9" i="2"/>
  <c r="E20" i="2" s="1"/>
  <c r="Z7" i="1"/>
  <c r="AA18" i="1" s="1"/>
  <c r="Z8" i="1"/>
  <c r="AA19" i="1" s="1"/>
  <c r="Z9" i="1"/>
  <c r="AA20" i="1" s="1"/>
  <c r="Z6" i="1"/>
  <c r="AA17" i="1" s="1"/>
  <c r="X7" i="1"/>
  <c r="Y18" i="1" s="1"/>
  <c r="X8" i="1"/>
  <c r="Y19" i="1" s="1"/>
  <c r="X9" i="1"/>
  <c r="Y20" i="1"/>
  <c r="X6" i="1"/>
  <c r="Y17" i="1" s="1"/>
  <c r="V7" i="1"/>
  <c r="W18" i="1" s="1"/>
  <c r="V8" i="1"/>
  <c r="W19" i="1" s="1"/>
  <c r="V9" i="1"/>
  <c r="W20" i="1" s="1"/>
  <c r="V6" i="1"/>
  <c r="T7" i="1"/>
  <c r="U18" i="1" s="1"/>
  <c r="T8" i="1"/>
  <c r="U19" i="1" s="1"/>
  <c r="T9" i="1"/>
  <c r="U20" i="1"/>
  <c r="T6" i="1"/>
  <c r="T14" i="1" s="1"/>
  <c r="U40" i="1" s="1"/>
  <c r="R7" i="1"/>
  <c r="S18" i="1" s="1"/>
  <c r="R8" i="1"/>
  <c r="S19" i="1"/>
  <c r="R9" i="1"/>
  <c r="S20" i="1" s="1"/>
  <c r="R6" i="1"/>
  <c r="P7" i="1"/>
  <c r="Q18" i="1" s="1"/>
  <c r="P8" i="1"/>
  <c r="Q19" i="1" s="1"/>
  <c r="P9" i="1"/>
  <c r="Q20" i="1"/>
  <c r="P6" i="1"/>
  <c r="P14" i="1" s="1"/>
  <c r="Q17" i="1"/>
  <c r="N7" i="1"/>
  <c r="O18" i="1" s="1"/>
  <c r="N8" i="1"/>
  <c r="O19" i="1" s="1"/>
  <c r="N9" i="1"/>
  <c r="O20" i="1"/>
  <c r="N6" i="1"/>
  <c r="O17" i="1" s="1"/>
  <c r="L7" i="1"/>
  <c r="L8" i="1"/>
  <c r="M19" i="1" s="1"/>
  <c r="L9" i="1"/>
  <c r="M20" i="1" s="1"/>
  <c r="L6" i="1"/>
  <c r="M17" i="1"/>
  <c r="J7" i="1"/>
  <c r="J8" i="1"/>
  <c r="K19" i="1" s="1"/>
  <c r="J9" i="1"/>
  <c r="K20" i="1"/>
  <c r="J6" i="1"/>
  <c r="K17" i="1"/>
  <c r="H7" i="1"/>
  <c r="I18" i="1" s="1"/>
  <c r="H8" i="1"/>
  <c r="I19" i="1" s="1"/>
  <c r="H9" i="1"/>
  <c r="I20" i="1" s="1"/>
  <c r="H6" i="1"/>
  <c r="H14" i="1" s="1"/>
  <c r="I55" i="1" s="1"/>
  <c r="F7" i="1"/>
  <c r="G18" i="1" s="1"/>
  <c r="F8" i="1"/>
  <c r="G19" i="1" s="1"/>
  <c r="F9" i="1"/>
  <c r="G20" i="1"/>
  <c r="F6" i="1"/>
  <c r="G17" i="1" s="1"/>
  <c r="D8" i="1"/>
  <c r="E19" i="1" s="1"/>
  <c r="D9" i="1"/>
  <c r="E20" i="1" s="1"/>
  <c r="D7" i="1"/>
  <c r="E18" i="1" s="1"/>
  <c r="D6" i="1"/>
  <c r="E17" i="1" s="1"/>
  <c r="R28" i="3"/>
  <c r="P28" i="3"/>
  <c r="D28" i="3"/>
  <c r="V28" i="2"/>
  <c r="T28" i="2"/>
  <c r="R28" i="2"/>
  <c r="P28" i="2"/>
  <c r="N28" i="2"/>
  <c r="L28" i="2"/>
  <c r="J28" i="2"/>
  <c r="H28" i="2"/>
  <c r="X28" i="1"/>
  <c r="V28" i="1"/>
  <c r="T28" i="1"/>
  <c r="R28" i="1"/>
  <c r="N28" i="1"/>
  <c r="L28" i="1"/>
  <c r="J28" i="1"/>
  <c r="H28" i="1"/>
  <c r="D28" i="1"/>
  <c r="N49" i="6"/>
  <c r="M49" i="6"/>
  <c r="L49" i="6"/>
  <c r="K49" i="6"/>
  <c r="J49" i="6"/>
  <c r="I49" i="6"/>
  <c r="H49" i="6"/>
  <c r="G49" i="6"/>
  <c r="F49" i="6"/>
  <c r="E49" i="6"/>
  <c r="D49" i="6"/>
  <c r="C49" i="6"/>
  <c r="O48" i="6"/>
  <c r="O47" i="6"/>
  <c r="O46" i="6"/>
  <c r="O45" i="6"/>
  <c r="O44" i="6"/>
  <c r="O43" i="6"/>
  <c r="O37" i="6"/>
  <c r="O36" i="6"/>
  <c r="O35" i="6"/>
  <c r="O34" i="6"/>
  <c r="O33" i="6"/>
  <c r="O32" i="6"/>
  <c r="O31" i="6"/>
  <c r="O30" i="6"/>
  <c r="O29" i="6"/>
  <c r="O28" i="6"/>
  <c r="O27" i="6"/>
  <c r="O26" i="6"/>
  <c r="O25" i="6"/>
  <c r="O24" i="6"/>
  <c r="O23" i="6"/>
  <c r="O22" i="6"/>
  <c r="O21" i="6"/>
  <c r="O13" i="6"/>
  <c r="O12" i="6"/>
  <c r="F8" i="3"/>
  <c r="G19" i="3"/>
  <c r="D8" i="3"/>
  <c r="E19" i="3"/>
  <c r="H7" i="3"/>
  <c r="F7" i="3"/>
  <c r="F14" i="3" s="1"/>
  <c r="G41" i="3" s="1"/>
  <c r="D6" i="3"/>
  <c r="N49" i="5"/>
  <c r="M49" i="5"/>
  <c r="L49" i="5"/>
  <c r="K49" i="5"/>
  <c r="J49" i="5"/>
  <c r="I49" i="5"/>
  <c r="H49" i="5"/>
  <c r="G49" i="5"/>
  <c r="F49" i="5"/>
  <c r="E49" i="5"/>
  <c r="D49" i="5"/>
  <c r="C49" i="5"/>
  <c r="O48" i="5"/>
  <c r="O47" i="5"/>
  <c r="O46" i="5"/>
  <c r="O45" i="5"/>
  <c r="O44" i="5"/>
  <c r="O43" i="5"/>
  <c r="O37" i="5"/>
  <c r="O36" i="5"/>
  <c r="O35" i="5"/>
  <c r="O34" i="5"/>
  <c r="O33" i="5"/>
  <c r="O32" i="5"/>
  <c r="O31" i="5"/>
  <c r="O30" i="5"/>
  <c r="O29" i="5"/>
  <c r="O28" i="5"/>
  <c r="O27" i="5"/>
  <c r="O26" i="5"/>
  <c r="O25" i="5"/>
  <c r="O24" i="5"/>
  <c r="O23" i="5"/>
  <c r="O22" i="5"/>
  <c r="O21" i="5"/>
  <c r="O20" i="5"/>
  <c r="O19" i="5"/>
  <c r="O18" i="5"/>
  <c r="D14" i="5"/>
  <c r="D53" i="5"/>
  <c r="C14" i="5"/>
  <c r="C53" i="5"/>
  <c r="O13" i="5"/>
  <c r="O12" i="5"/>
  <c r="O49" i="4"/>
  <c r="N49" i="4"/>
  <c r="M49" i="4"/>
  <c r="L49" i="4"/>
  <c r="K49" i="4"/>
  <c r="J49" i="4"/>
  <c r="I49" i="4"/>
  <c r="H49" i="4"/>
  <c r="G49" i="4"/>
  <c r="F49" i="4"/>
  <c r="E49" i="4"/>
  <c r="D49" i="4"/>
  <c r="P48" i="4"/>
  <c r="P47" i="4"/>
  <c r="P46" i="4"/>
  <c r="P45" i="4"/>
  <c r="P44" i="4"/>
  <c r="P43" i="4"/>
  <c r="P37" i="4"/>
  <c r="P36" i="4"/>
  <c r="P35" i="4"/>
  <c r="P34" i="4"/>
  <c r="P33" i="4"/>
  <c r="P32" i="4"/>
  <c r="P31" i="4"/>
  <c r="P30" i="4"/>
  <c r="P29" i="4"/>
  <c r="P28" i="4"/>
  <c r="P27" i="4"/>
  <c r="P26" i="4"/>
  <c r="P25" i="4"/>
  <c r="P24" i="4"/>
  <c r="P23" i="4"/>
  <c r="P22" i="4"/>
  <c r="P21" i="4"/>
  <c r="P20" i="4"/>
  <c r="P27" i="1" s="1"/>
  <c r="AB27" i="1" s="1"/>
  <c r="AB28" i="1" s="1"/>
  <c r="P19" i="4"/>
  <c r="P18" i="4"/>
  <c r="D15" i="4"/>
  <c r="O14" i="4"/>
  <c r="N14" i="4"/>
  <c r="M14" i="4"/>
  <c r="L14" i="4"/>
  <c r="K14" i="4"/>
  <c r="J14" i="4"/>
  <c r="I14" i="4"/>
  <c r="H14" i="4"/>
  <c r="G14" i="4"/>
  <c r="F14" i="4"/>
  <c r="E14" i="4"/>
  <c r="D14" i="4"/>
  <c r="P13" i="4"/>
  <c r="P12" i="4"/>
  <c r="P11" i="4"/>
  <c r="P10" i="4"/>
  <c r="P9" i="4"/>
  <c r="P8" i="4"/>
  <c r="Z56" i="2"/>
  <c r="H9" i="2"/>
  <c r="I20" i="2" s="1"/>
  <c r="E21" i="11"/>
  <c r="E20" i="11"/>
  <c r="E19" i="11"/>
  <c r="E18" i="11"/>
  <c r="E22" i="11" s="1"/>
  <c r="AB35" i="3"/>
  <c r="D14" i="6"/>
  <c r="D53" i="6"/>
  <c r="D9" i="3"/>
  <c r="E20" i="3" s="1"/>
  <c r="AB44" i="3"/>
  <c r="AB36" i="3"/>
  <c r="AB43" i="2"/>
  <c r="AB47" i="2"/>
  <c r="AB45" i="1"/>
  <c r="AB39" i="1"/>
  <c r="AB32" i="1"/>
  <c r="H56" i="3"/>
  <c r="P56" i="3"/>
  <c r="X56" i="3"/>
  <c r="P56" i="1"/>
  <c r="R56" i="1"/>
  <c r="H6" i="3"/>
  <c r="C14" i="6"/>
  <c r="C53" i="6" s="1"/>
  <c r="H8" i="2"/>
  <c r="I19" i="2" s="1"/>
  <c r="Z14" i="1"/>
  <c r="AA49" i="1" s="1"/>
  <c r="F14" i="2"/>
  <c r="G28" i="2" s="1"/>
  <c r="G7" i="2"/>
  <c r="E14" i="5"/>
  <c r="E53" i="5"/>
  <c r="O39" i="5"/>
  <c r="F18" i="11"/>
  <c r="G55" i="2"/>
  <c r="G45" i="2"/>
  <c r="G40" i="2"/>
  <c r="AA33" i="1"/>
  <c r="AA55" i="1"/>
  <c r="AA54" i="1"/>
  <c r="AA37" i="1"/>
  <c r="AA47" i="1"/>
  <c r="G33" i="3"/>
  <c r="AA12" i="1"/>
  <c r="AA32" i="1"/>
  <c r="G18" i="11"/>
  <c r="G30" i="9"/>
  <c r="F30" i="9"/>
  <c r="E30" i="9"/>
  <c r="D30" i="9"/>
  <c r="C30" i="9"/>
  <c r="G27" i="9"/>
  <c r="F27" i="9"/>
  <c r="E27" i="9"/>
  <c r="D27" i="9"/>
  <c r="C27" i="9"/>
  <c r="F15" i="9"/>
  <c r="F17" i="9"/>
  <c r="F21" i="9"/>
  <c r="F23" i="9" s="1"/>
  <c r="F32" i="9" s="1"/>
  <c r="F31" i="9" s="1"/>
  <c r="G15" i="9"/>
  <c r="G17" i="9" s="1"/>
  <c r="G21" i="9" s="1"/>
  <c r="G23" i="9" s="1"/>
  <c r="G32" i="9" s="1"/>
  <c r="G31" i="9" s="1"/>
  <c r="E15" i="9"/>
  <c r="E17" i="9" s="1"/>
  <c r="E21" i="9" s="1"/>
  <c r="E23" i="9" s="1"/>
  <c r="E32" i="9" s="1"/>
  <c r="D15" i="9"/>
  <c r="D17" i="9" s="1"/>
  <c r="D21" i="9" s="1"/>
  <c r="D23" i="9" s="1"/>
  <c r="D32" i="9" s="1"/>
  <c r="C15" i="9"/>
  <c r="C17" i="9"/>
  <c r="C21" i="9"/>
  <c r="C23" i="9" s="1"/>
  <c r="C32" i="9" s="1"/>
  <c r="D8" i="9"/>
  <c r="D10" i="9"/>
  <c r="G8" i="9"/>
  <c r="G10" i="9"/>
  <c r="F8" i="9"/>
  <c r="F10" i="9" s="1"/>
  <c r="E8" i="9"/>
  <c r="E10" i="9" s="1"/>
  <c r="C8" i="9"/>
  <c r="C10" i="9"/>
  <c r="D4" i="9"/>
  <c r="E4" i="9"/>
  <c r="F4" i="9"/>
  <c r="G4" i="9" s="1"/>
  <c r="E32" i="10"/>
  <c r="D32" i="10"/>
  <c r="C32" i="10"/>
  <c r="B27" i="7"/>
  <c r="C18" i="7"/>
  <c r="G9" i="5"/>
  <c r="F9" i="6"/>
  <c r="J7" i="2"/>
  <c r="E32" i="11"/>
  <c r="H9" i="3"/>
  <c r="I20" i="3" s="1"/>
  <c r="F11" i="5"/>
  <c r="G11" i="5" s="1"/>
  <c r="G11" i="6" s="1"/>
  <c r="B11" i="6"/>
  <c r="B9" i="3"/>
  <c r="B7" i="2"/>
  <c r="B8" i="6"/>
  <c r="B6" i="3" s="1"/>
  <c r="H9" i="5"/>
  <c r="H9" i="6" s="1"/>
  <c r="L7" i="2"/>
  <c r="G9" i="6"/>
  <c r="L7" i="3" s="1"/>
  <c r="G19" i="11"/>
  <c r="K18" i="2"/>
  <c r="K18" i="3" s="1"/>
  <c r="M18" i="2"/>
  <c r="M18" i="3" s="1"/>
  <c r="G30" i="11"/>
  <c r="N7" i="3" l="1"/>
  <c r="H30" i="11"/>
  <c r="E28" i="2"/>
  <c r="E40" i="2"/>
  <c r="E7" i="2"/>
  <c r="E32" i="2"/>
  <c r="E46" i="2"/>
  <c r="D29" i="2"/>
  <c r="D58" i="2" s="1"/>
  <c r="E58" i="2"/>
  <c r="E37" i="2"/>
  <c r="E8" i="2"/>
  <c r="E14" i="2" s="1"/>
  <c r="E49" i="2"/>
  <c r="E55" i="2"/>
  <c r="E38" i="2"/>
  <c r="E29" i="2"/>
  <c r="E48" i="2"/>
  <c r="E33" i="2"/>
  <c r="E36" i="2"/>
  <c r="E34" i="2"/>
  <c r="E13" i="2"/>
  <c r="E9" i="2"/>
  <c r="E12" i="2"/>
  <c r="E11" i="2"/>
  <c r="E10" i="2"/>
  <c r="E43" i="2"/>
  <c r="E54" i="2"/>
  <c r="E51" i="2"/>
  <c r="E25" i="2"/>
  <c r="E42" i="2"/>
  <c r="E56" i="2"/>
  <c r="E39" i="2"/>
  <c r="E44" i="2"/>
  <c r="E45" i="2"/>
  <c r="E35" i="2"/>
  <c r="E52" i="2"/>
  <c r="E53" i="2"/>
  <c r="E47" i="2"/>
  <c r="E6" i="2"/>
  <c r="E50" i="2"/>
  <c r="E41" i="2"/>
  <c r="H28" i="3"/>
  <c r="L9" i="3"/>
  <c r="M20" i="3" s="1"/>
  <c r="G32" i="11"/>
  <c r="Q50" i="1"/>
  <c r="Q36" i="1"/>
  <c r="Q9" i="1"/>
  <c r="Q38" i="1"/>
  <c r="Q33" i="1"/>
  <c r="Q11" i="1"/>
  <c r="Q46" i="1"/>
  <c r="Q56" i="1"/>
  <c r="Q12" i="1"/>
  <c r="Q10" i="1"/>
  <c r="Q41" i="1"/>
  <c r="Q25" i="1"/>
  <c r="Q55" i="1"/>
  <c r="Q43" i="1"/>
  <c r="Q32" i="1"/>
  <c r="Q49" i="1"/>
  <c r="Q54" i="1"/>
  <c r="Q8" i="1"/>
  <c r="Q47" i="1"/>
  <c r="O39" i="6"/>
  <c r="G56" i="3"/>
  <c r="L56" i="3"/>
  <c r="AA39" i="1"/>
  <c r="G39" i="2"/>
  <c r="G55" i="3"/>
  <c r="G37" i="3"/>
  <c r="G54" i="3"/>
  <c r="AB45" i="2"/>
  <c r="J9" i="2"/>
  <c r="K20" i="2" s="1"/>
  <c r="AA10" i="1"/>
  <c r="G32" i="3"/>
  <c r="N14" i="1"/>
  <c r="O34" i="1" s="1"/>
  <c r="AB41" i="1"/>
  <c r="Z28" i="3"/>
  <c r="AA52" i="1"/>
  <c r="AA35" i="1"/>
  <c r="G36" i="3"/>
  <c r="AA38" i="1"/>
  <c r="AA46" i="1"/>
  <c r="G10" i="2"/>
  <c r="G48" i="2"/>
  <c r="J6" i="3"/>
  <c r="T56" i="2"/>
  <c r="AB49" i="3"/>
  <c r="Z56" i="3"/>
  <c r="AB37" i="2"/>
  <c r="L28" i="3"/>
  <c r="AB49" i="2"/>
  <c r="AA36" i="1"/>
  <c r="AB48" i="1"/>
  <c r="AA9" i="1"/>
  <c r="AB40" i="2"/>
  <c r="N56" i="3"/>
  <c r="C22" i="11"/>
  <c r="G58" i="3"/>
  <c r="F14" i="1"/>
  <c r="G8" i="1" s="1"/>
  <c r="F11" i="11"/>
  <c r="V28" i="3"/>
  <c r="G29" i="3"/>
  <c r="G13" i="2"/>
  <c r="N7" i="2"/>
  <c r="O18" i="2" s="1"/>
  <c r="O18" i="3" s="1"/>
  <c r="X14" i="1"/>
  <c r="Y10" i="1" s="1"/>
  <c r="G29" i="2"/>
  <c r="AA50" i="1"/>
  <c r="G44" i="2"/>
  <c r="AA34" i="1"/>
  <c r="G25" i="2"/>
  <c r="D31" i="9"/>
  <c r="AA40" i="1"/>
  <c r="G50" i="2"/>
  <c r="P28" i="1"/>
  <c r="P29" i="1" s="1"/>
  <c r="E31" i="9"/>
  <c r="G42" i="3"/>
  <c r="AA28" i="1"/>
  <c r="AA51" i="1"/>
  <c r="G48" i="3"/>
  <c r="G54" i="2"/>
  <c r="G7" i="3"/>
  <c r="AA7" i="1"/>
  <c r="O18" i="6"/>
  <c r="AB34" i="1"/>
  <c r="J56" i="2"/>
  <c r="AB45" i="3"/>
  <c r="AB56" i="3" s="1"/>
  <c r="AB27" i="2"/>
  <c r="G8" i="2"/>
  <c r="AB8" i="1"/>
  <c r="AC19" i="1" s="1"/>
  <c r="O49" i="6"/>
  <c r="H14" i="2"/>
  <c r="F29" i="3"/>
  <c r="G51" i="3"/>
  <c r="AA48" i="1"/>
  <c r="G46" i="2"/>
  <c r="G8" i="3"/>
  <c r="G47" i="3"/>
  <c r="G53" i="2"/>
  <c r="AB34" i="2"/>
  <c r="AB56" i="2" s="1"/>
  <c r="AA11" i="1"/>
  <c r="AA14" i="1" s="1"/>
  <c r="AA45" i="1"/>
  <c r="G39" i="3"/>
  <c r="AA56" i="1"/>
  <c r="AA41" i="1"/>
  <c r="F29" i="2"/>
  <c r="F58" i="2" s="1"/>
  <c r="AA13" i="1"/>
  <c r="AB9" i="1"/>
  <c r="AC20" i="1" s="1"/>
  <c r="AB26" i="2"/>
  <c r="AB28" i="2" s="1"/>
  <c r="O10" i="11"/>
  <c r="C33" i="11"/>
  <c r="G43" i="3"/>
  <c r="G52" i="3"/>
  <c r="AA44" i="1"/>
  <c r="G12" i="3"/>
  <c r="C31" i="9"/>
  <c r="G34" i="2"/>
  <c r="P49" i="4"/>
  <c r="F56" i="3"/>
  <c r="AA43" i="1"/>
  <c r="AA6" i="1"/>
  <c r="AA53" i="1"/>
  <c r="AA8" i="1"/>
  <c r="G6" i="2"/>
  <c r="G47" i="2"/>
  <c r="D14" i="1"/>
  <c r="E50" i="1" s="1"/>
  <c r="O49" i="5"/>
  <c r="O20" i="6"/>
  <c r="AB41" i="2"/>
  <c r="J56" i="3"/>
  <c r="G41" i="1"/>
  <c r="G54" i="1"/>
  <c r="G37" i="1"/>
  <c r="G6" i="1"/>
  <c r="G13" i="1"/>
  <c r="F29" i="1"/>
  <c r="G29" i="1" s="1"/>
  <c r="G45" i="1"/>
  <c r="G34" i="1"/>
  <c r="D11" i="11"/>
  <c r="I17" i="1"/>
  <c r="E11" i="11"/>
  <c r="I41" i="1"/>
  <c r="I11" i="1"/>
  <c r="I12" i="1"/>
  <c r="I45" i="1"/>
  <c r="I13" i="1"/>
  <c r="I32" i="1"/>
  <c r="I9" i="1"/>
  <c r="I38" i="1"/>
  <c r="I6" i="1"/>
  <c r="H29" i="1"/>
  <c r="H58" i="1" s="1"/>
  <c r="I58" i="1" s="1"/>
  <c r="I34" i="1"/>
  <c r="I35" i="1"/>
  <c r="I33" i="1"/>
  <c r="I42" i="1"/>
  <c r="I51" i="1"/>
  <c r="I43" i="1"/>
  <c r="I50" i="1"/>
  <c r="I46" i="1"/>
  <c r="I44" i="1"/>
  <c r="I37" i="1"/>
  <c r="I53" i="1"/>
  <c r="G11" i="11"/>
  <c r="H11" i="11"/>
  <c r="Q39" i="1"/>
  <c r="Q53" i="1"/>
  <c r="Q45" i="1"/>
  <c r="Q44" i="1"/>
  <c r="I11" i="11"/>
  <c r="J11" i="11"/>
  <c r="O11" i="11" s="1"/>
  <c r="R14" i="1"/>
  <c r="S43" i="1" s="1"/>
  <c r="S55" i="1"/>
  <c r="S45" i="1"/>
  <c r="S7" i="1"/>
  <c r="S44" i="1"/>
  <c r="S11" i="1"/>
  <c r="S17" i="1"/>
  <c r="K11" i="11"/>
  <c r="U53" i="1"/>
  <c r="L11" i="11"/>
  <c r="Y49" i="1"/>
  <c r="Y40" i="1"/>
  <c r="Y11" i="1"/>
  <c r="Y47" i="1"/>
  <c r="O9" i="11"/>
  <c r="M11" i="11"/>
  <c r="Z29" i="1"/>
  <c r="P14" i="4"/>
  <c r="AA42" i="1"/>
  <c r="AA25" i="1"/>
  <c r="E13" i="1"/>
  <c r="AB6" i="1"/>
  <c r="AC17" i="1" s="1"/>
  <c r="D40" i="4"/>
  <c r="D50" i="4"/>
  <c r="E7" i="4" s="1"/>
  <c r="E15" i="4" s="1"/>
  <c r="E50" i="4" s="1"/>
  <c r="F7" i="4" s="1"/>
  <c r="F15" i="4" s="1"/>
  <c r="Q28" i="1"/>
  <c r="H11" i="5"/>
  <c r="L9" i="2"/>
  <c r="F30" i="11"/>
  <c r="J7" i="3"/>
  <c r="I9" i="5"/>
  <c r="H19" i="11"/>
  <c r="G21" i="11"/>
  <c r="H8" i="3"/>
  <c r="E31" i="11"/>
  <c r="E14" i="6"/>
  <c r="U55" i="1"/>
  <c r="T29" i="1"/>
  <c r="T58" i="1" s="1"/>
  <c r="U58" i="1" s="1"/>
  <c r="U33" i="1"/>
  <c r="U32" i="1"/>
  <c r="U41" i="1"/>
  <c r="U37" i="1"/>
  <c r="U43" i="1"/>
  <c r="U8" i="1"/>
  <c r="U47" i="1"/>
  <c r="U46" i="1"/>
  <c r="U44" i="1"/>
  <c r="U12" i="1"/>
  <c r="U48" i="1"/>
  <c r="U50" i="1"/>
  <c r="U52" i="1"/>
  <c r="U34" i="1"/>
  <c r="U11" i="1"/>
  <c r="U7" i="1"/>
  <c r="U38" i="1"/>
  <c r="U36" i="1"/>
  <c r="U49" i="1"/>
  <c r="U9" i="1"/>
  <c r="U13" i="1"/>
  <c r="U45" i="1"/>
  <c r="U51" i="1"/>
  <c r="M18" i="1"/>
  <c r="L14" i="1"/>
  <c r="W17" i="1"/>
  <c r="V14" i="1"/>
  <c r="U54" i="1"/>
  <c r="O47" i="1"/>
  <c r="O6" i="1"/>
  <c r="O35" i="1"/>
  <c r="O36" i="1"/>
  <c r="O49" i="1"/>
  <c r="O13" i="1"/>
  <c r="O32" i="1"/>
  <c r="O10" i="1"/>
  <c r="O46" i="1"/>
  <c r="O48" i="1"/>
  <c r="O38" i="1"/>
  <c r="O9" i="1"/>
  <c r="O28" i="1"/>
  <c r="O44" i="1"/>
  <c r="N29" i="1"/>
  <c r="N58" i="1" s="1"/>
  <c r="O58" i="1" s="1"/>
  <c r="O41" i="1"/>
  <c r="O51" i="1"/>
  <c r="O8" i="1"/>
  <c r="O50" i="1"/>
  <c r="O54" i="1"/>
  <c r="O42" i="1"/>
  <c r="O25" i="1"/>
  <c r="O55" i="1"/>
  <c r="O33" i="1"/>
  <c r="K18" i="1"/>
  <c r="J14" i="1"/>
  <c r="AB7" i="1"/>
  <c r="AC18" i="1" s="1"/>
  <c r="U10" i="1"/>
  <c r="U6" i="1"/>
  <c r="O40" i="1"/>
  <c r="O11" i="1"/>
  <c r="F11" i="6"/>
  <c r="F21" i="11"/>
  <c r="U35" i="1"/>
  <c r="U25" i="1"/>
  <c r="O39" i="1"/>
  <c r="G47" i="1"/>
  <c r="G28" i="1"/>
  <c r="G7" i="1"/>
  <c r="G52" i="1"/>
  <c r="G51" i="1"/>
  <c r="G40" i="1"/>
  <c r="G42" i="1"/>
  <c r="G36" i="1"/>
  <c r="G33" i="1"/>
  <c r="G35" i="1"/>
  <c r="G39" i="1"/>
  <c r="G44" i="1"/>
  <c r="G43" i="1"/>
  <c r="G46" i="1"/>
  <c r="G10" i="1"/>
  <c r="G38" i="1"/>
  <c r="G9" i="1"/>
  <c r="G12" i="1"/>
  <c r="U28" i="1"/>
  <c r="U39" i="1"/>
  <c r="U17" i="1"/>
  <c r="U42" i="1"/>
  <c r="F58" i="1"/>
  <c r="G58" i="1" s="1"/>
  <c r="U56" i="1"/>
  <c r="E11" i="1"/>
  <c r="E38" i="1"/>
  <c r="Q34" i="1"/>
  <c r="Q35" i="1"/>
  <c r="Q37" i="1"/>
  <c r="Q13" i="1"/>
  <c r="Q51" i="1"/>
  <c r="Q6" i="1"/>
  <c r="Q48" i="1"/>
  <c r="Q52" i="1"/>
  <c r="Q40" i="1"/>
  <c r="Q7" i="1"/>
  <c r="G34" i="3"/>
  <c r="G28" i="3"/>
  <c r="G44" i="3"/>
  <c r="G9" i="3"/>
  <c r="G45" i="3"/>
  <c r="G6" i="3"/>
  <c r="G13" i="3"/>
  <c r="G25" i="3"/>
  <c r="G10" i="3"/>
  <c r="G46" i="3"/>
  <c r="G38" i="3"/>
  <c r="G50" i="3"/>
  <c r="G35" i="3"/>
  <c r="G11" i="3"/>
  <c r="G49" i="3"/>
  <c r="G53" i="3"/>
  <c r="G40" i="3"/>
  <c r="Q42" i="1"/>
  <c r="G41" i="2"/>
  <c r="G38" i="2"/>
  <c r="G52" i="2"/>
  <c r="G49" i="2"/>
  <c r="G58" i="2"/>
  <c r="G42" i="2"/>
  <c r="G32" i="2"/>
  <c r="G37" i="2"/>
  <c r="G36" i="2"/>
  <c r="G51" i="2"/>
  <c r="G9" i="2"/>
  <c r="G14" i="2" s="1"/>
  <c r="G43" i="2"/>
  <c r="G11" i="2"/>
  <c r="G12" i="2"/>
  <c r="G33" i="2"/>
  <c r="G35" i="2"/>
  <c r="G56" i="2"/>
  <c r="P39" i="4"/>
  <c r="G8" i="6"/>
  <c r="L6" i="2"/>
  <c r="H8" i="5"/>
  <c r="D14" i="3"/>
  <c r="I47" i="1"/>
  <c r="I7" i="1"/>
  <c r="I52" i="1"/>
  <c r="I29" i="1"/>
  <c r="I56" i="1"/>
  <c r="I49" i="1"/>
  <c r="I10" i="1"/>
  <c r="I39" i="1"/>
  <c r="I8" i="1"/>
  <c r="I36" i="1"/>
  <c r="I40" i="1"/>
  <c r="I25" i="1"/>
  <c r="I54" i="1"/>
  <c r="I48" i="1"/>
  <c r="I28" i="1"/>
  <c r="D56" i="1"/>
  <c r="AB38" i="1"/>
  <c r="O8" i="11"/>
  <c r="J28" i="3"/>
  <c r="AB26" i="3"/>
  <c r="AB27" i="3"/>
  <c r="F10" i="5"/>
  <c r="Y12" i="1"/>
  <c r="Y42" i="1"/>
  <c r="Y55" i="1"/>
  <c r="B8" i="2"/>
  <c r="O7" i="11"/>
  <c r="Y39" i="1"/>
  <c r="Y36" i="1"/>
  <c r="Y51" i="1"/>
  <c r="S47" i="1" l="1"/>
  <c r="Y48" i="1"/>
  <c r="Y9" i="1"/>
  <c r="E55" i="1"/>
  <c r="D29" i="1"/>
  <c r="Y28" i="1"/>
  <c r="S9" i="1"/>
  <c r="S12" i="1"/>
  <c r="S54" i="1"/>
  <c r="E42" i="1"/>
  <c r="E8" i="1"/>
  <c r="E35" i="1"/>
  <c r="Y50" i="1"/>
  <c r="Y43" i="1"/>
  <c r="E6" i="1"/>
  <c r="E39" i="1"/>
  <c r="E52" i="1"/>
  <c r="E45" i="1"/>
  <c r="Y44" i="1"/>
  <c r="Y52" i="1"/>
  <c r="S48" i="1"/>
  <c r="S13" i="1"/>
  <c r="E53" i="1"/>
  <c r="E49" i="1"/>
  <c r="S37" i="1"/>
  <c r="Y7" i="1"/>
  <c r="Y32" i="1"/>
  <c r="E12" i="1"/>
  <c r="E28" i="1"/>
  <c r="Y53" i="1"/>
  <c r="S53" i="1"/>
  <c r="S40" i="1"/>
  <c r="E51" i="1"/>
  <c r="Y13" i="1"/>
  <c r="E47" i="1"/>
  <c r="E40" i="1"/>
  <c r="Y33" i="1"/>
  <c r="S33" i="1"/>
  <c r="S10" i="1"/>
  <c r="E10" i="1"/>
  <c r="S6" i="1"/>
  <c r="E46" i="1"/>
  <c r="Y56" i="1"/>
  <c r="Y25" i="1"/>
  <c r="Y41" i="1"/>
  <c r="S28" i="1"/>
  <c r="AB56" i="1"/>
  <c r="E34" i="1"/>
  <c r="E54" i="1"/>
  <c r="G11" i="1"/>
  <c r="G56" i="1"/>
  <c r="G32" i="1"/>
  <c r="O37" i="1"/>
  <c r="O43" i="1"/>
  <c r="E33" i="1"/>
  <c r="Y54" i="1"/>
  <c r="Y6" i="1"/>
  <c r="Y14" i="1" s="1"/>
  <c r="S34" i="1"/>
  <c r="S25" i="1"/>
  <c r="O12" i="1"/>
  <c r="Y38" i="1"/>
  <c r="Y46" i="1"/>
  <c r="E25" i="1"/>
  <c r="E41" i="1"/>
  <c r="Y34" i="1"/>
  <c r="E32" i="1"/>
  <c r="E44" i="1"/>
  <c r="G25" i="1"/>
  <c r="G50" i="1"/>
  <c r="G53" i="1"/>
  <c r="O53" i="1"/>
  <c r="O45" i="1"/>
  <c r="E43" i="1"/>
  <c r="Y8" i="1"/>
  <c r="Y45" i="1"/>
  <c r="S50" i="1"/>
  <c r="S32" i="1"/>
  <c r="S39" i="1"/>
  <c r="O56" i="1"/>
  <c r="F58" i="3"/>
  <c r="R29" i="1"/>
  <c r="R58" i="1" s="1"/>
  <c r="S58" i="1" s="1"/>
  <c r="S42" i="1"/>
  <c r="E9" i="1"/>
  <c r="E36" i="1"/>
  <c r="X29" i="1"/>
  <c r="E56" i="1"/>
  <c r="Y37" i="1"/>
  <c r="E48" i="1"/>
  <c r="E37" i="1"/>
  <c r="G48" i="1"/>
  <c r="G49" i="1"/>
  <c r="G55" i="1"/>
  <c r="O7" i="1"/>
  <c r="O14" i="1" s="1"/>
  <c r="O52" i="1"/>
  <c r="E7" i="1"/>
  <c r="E14" i="1" s="1"/>
  <c r="Y35" i="1"/>
  <c r="S46" i="1"/>
  <c r="S52" i="1"/>
  <c r="S35" i="1"/>
  <c r="I25" i="2"/>
  <c r="I55" i="2"/>
  <c r="I7" i="2"/>
  <c r="I53" i="2"/>
  <c r="I33" i="2"/>
  <c r="I47" i="2"/>
  <c r="I11" i="2"/>
  <c r="I29" i="2"/>
  <c r="I37" i="2"/>
  <c r="I49" i="2"/>
  <c r="I48" i="2"/>
  <c r="I50" i="2"/>
  <c r="I32" i="2"/>
  <c r="I12" i="2"/>
  <c r="I36" i="2"/>
  <c r="I8" i="2"/>
  <c r="I46" i="2"/>
  <c r="I28" i="2"/>
  <c r="I54" i="2"/>
  <c r="I35" i="2"/>
  <c r="I42" i="2"/>
  <c r="I6" i="2"/>
  <c r="I45" i="2"/>
  <c r="I58" i="2"/>
  <c r="I40" i="2"/>
  <c r="I39" i="2"/>
  <c r="I56" i="2"/>
  <c r="I51" i="2"/>
  <c r="I43" i="2"/>
  <c r="I13" i="2"/>
  <c r="I44" i="2"/>
  <c r="I10" i="2"/>
  <c r="I9" i="2"/>
  <c r="I34" i="2"/>
  <c r="H29" i="2"/>
  <c r="H58" i="2" s="1"/>
  <c r="I38" i="2"/>
  <c r="I41" i="2"/>
  <c r="I52" i="2"/>
  <c r="I14" i="1"/>
  <c r="O29" i="1"/>
  <c r="Q14" i="1"/>
  <c r="S36" i="1"/>
  <c r="S41" i="1"/>
  <c r="S49" i="1"/>
  <c r="S38" i="1"/>
  <c r="S56" i="1"/>
  <c r="S8" i="1"/>
  <c r="S51" i="1"/>
  <c r="S29" i="1"/>
  <c r="Z58" i="1"/>
  <c r="AA58" i="1" s="1"/>
  <c r="AA29" i="1"/>
  <c r="AB14" i="1"/>
  <c r="AC11" i="1" s="1"/>
  <c r="E40" i="4"/>
  <c r="J8" i="2"/>
  <c r="F20" i="11"/>
  <c r="F14" i="5"/>
  <c r="G10" i="5"/>
  <c r="F10" i="6"/>
  <c r="M17" i="2"/>
  <c r="M17" i="3" s="1"/>
  <c r="G14" i="3"/>
  <c r="J29" i="1"/>
  <c r="J58" i="1" s="1"/>
  <c r="K58" i="1" s="1"/>
  <c r="K33" i="1"/>
  <c r="K28" i="1"/>
  <c r="K25" i="1"/>
  <c r="K8" i="1"/>
  <c r="K43" i="1"/>
  <c r="K36" i="1"/>
  <c r="K38" i="1"/>
  <c r="K51" i="1"/>
  <c r="K37" i="1"/>
  <c r="K40" i="1"/>
  <c r="K34" i="1"/>
  <c r="K46" i="1"/>
  <c r="K48" i="1"/>
  <c r="K39" i="1"/>
  <c r="K13" i="1"/>
  <c r="K7" i="1"/>
  <c r="K42" i="1"/>
  <c r="K35" i="1"/>
  <c r="K45" i="1"/>
  <c r="K54" i="1"/>
  <c r="K9" i="1"/>
  <c r="K32" i="1"/>
  <c r="K55" i="1"/>
  <c r="K10" i="1"/>
  <c r="K56" i="1"/>
  <c r="K41" i="1"/>
  <c r="K49" i="1"/>
  <c r="K50" i="1"/>
  <c r="K44" i="1"/>
  <c r="K53" i="1"/>
  <c r="K52" i="1"/>
  <c r="K6" i="1"/>
  <c r="K11" i="1"/>
  <c r="K47" i="1"/>
  <c r="K12" i="1"/>
  <c r="P7" i="2"/>
  <c r="I9" i="6"/>
  <c r="I19" i="11"/>
  <c r="J9" i="5"/>
  <c r="L6" i="3"/>
  <c r="G29" i="11"/>
  <c r="X58" i="1"/>
  <c r="Y58" i="1" s="1"/>
  <c r="Y29" i="1"/>
  <c r="F50" i="4"/>
  <c r="G7" i="4" s="1"/>
  <c r="G15" i="4" s="1"/>
  <c r="F40" i="4"/>
  <c r="U14" i="1"/>
  <c r="W10" i="1"/>
  <c r="W28" i="1"/>
  <c r="W48" i="1"/>
  <c r="W34" i="1"/>
  <c r="W8" i="1"/>
  <c r="W56" i="1"/>
  <c r="W32" i="1"/>
  <c r="W45" i="1"/>
  <c r="W42" i="1"/>
  <c r="W33" i="1"/>
  <c r="W50" i="1"/>
  <c r="W38" i="1"/>
  <c r="W9" i="1"/>
  <c r="W46" i="1"/>
  <c r="W43" i="1"/>
  <c r="W6" i="1"/>
  <c r="W54" i="1"/>
  <c r="W40" i="1"/>
  <c r="W11" i="1"/>
  <c r="W41" i="1"/>
  <c r="W51" i="1"/>
  <c r="V29" i="1"/>
  <c r="V58" i="1" s="1"/>
  <c r="W58" i="1" s="1"/>
  <c r="W47" i="1"/>
  <c r="W12" i="1"/>
  <c r="W44" i="1"/>
  <c r="W36" i="1"/>
  <c r="W35" i="1"/>
  <c r="W49" i="1"/>
  <c r="W53" i="1"/>
  <c r="W37" i="1"/>
  <c r="W13" i="1"/>
  <c r="W7" i="1"/>
  <c r="W55" i="1"/>
  <c r="W39" i="1"/>
  <c r="W52" i="1"/>
  <c r="W25" i="1"/>
  <c r="E53" i="6"/>
  <c r="AB28" i="3"/>
  <c r="E33" i="11"/>
  <c r="M20" i="2"/>
  <c r="M45" i="1"/>
  <c r="M41" i="1"/>
  <c r="M28" i="1"/>
  <c r="M39" i="1"/>
  <c r="M9" i="1"/>
  <c r="M53" i="1"/>
  <c r="M38" i="1"/>
  <c r="M54" i="1"/>
  <c r="M52" i="1"/>
  <c r="M25" i="1"/>
  <c r="M8" i="1"/>
  <c r="M56" i="1"/>
  <c r="M44" i="1"/>
  <c r="M12" i="1"/>
  <c r="M51" i="1"/>
  <c r="M33" i="1"/>
  <c r="M32" i="1"/>
  <c r="M42" i="1"/>
  <c r="M37" i="1"/>
  <c r="M35" i="1"/>
  <c r="M55" i="1"/>
  <c r="M36" i="1"/>
  <c r="M7" i="1"/>
  <c r="M6" i="1"/>
  <c r="M43" i="1"/>
  <c r="M10" i="1"/>
  <c r="M46" i="1"/>
  <c r="M49" i="1"/>
  <c r="M48" i="1"/>
  <c r="M34" i="1"/>
  <c r="L29" i="1"/>
  <c r="L58" i="1" s="1"/>
  <c r="M58" i="1" s="1"/>
  <c r="M11" i="1"/>
  <c r="M50" i="1"/>
  <c r="M13" i="1"/>
  <c r="M47" i="1"/>
  <c r="M40" i="1"/>
  <c r="I19" i="3"/>
  <c r="H14" i="3"/>
  <c r="N9" i="2"/>
  <c r="O20" i="2" s="1"/>
  <c r="H11" i="6"/>
  <c r="H21" i="11"/>
  <c r="I11" i="5"/>
  <c r="E42" i="3"/>
  <c r="E38" i="3"/>
  <c r="E7" i="3"/>
  <c r="E54" i="3"/>
  <c r="E28" i="3"/>
  <c r="E53" i="3"/>
  <c r="E49" i="3"/>
  <c r="E40" i="3"/>
  <c r="E35" i="3"/>
  <c r="E56" i="3"/>
  <c r="E44" i="3"/>
  <c r="E39" i="3"/>
  <c r="E58" i="3"/>
  <c r="E47" i="3"/>
  <c r="E41" i="3"/>
  <c r="E29" i="3"/>
  <c r="E12" i="3"/>
  <c r="E25" i="3"/>
  <c r="E8" i="3"/>
  <c r="E13" i="3"/>
  <c r="E32" i="3"/>
  <c r="E37" i="3"/>
  <c r="E11" i="3"/>
  <c r="E45" i="3"/>
  <c r="E52" i="3"/>
  <c r="E33" i="3"/>
  <c r="E46" i="3"/>
  <c r="E6" i="3"/>
  <c r="E55" i="3"/>
  <c r="E34" i="3"/>
  <c r="D29" i="3"/>
  <c r="D58" i="3" s="1"/>
  <c r="E51" i="3"/>
  <c r="E43" i="3"/>
  <c r="E48" i="3"/>
  <c r="E10" i="3"/>
  <c r="E9" i="3"/>
  <c r="E36" i="3"/>
  <c r="E50" i="3"/>
  <c r="D58" i="1"/>
  <c r="E58" i="1" s="1"/>
  <c r="E29" i="1"/>
  <c r="Q29" i="1"/>
  <c r="P58" i="1"/>
  <c r="Q58" i="1" s="1"/>
  <c r="G14" i="1"/>
  <c r="I8" i="5"/>
  <c r="H18" i="11"/>
  <c r="N6" i="2"/>
  <c r="H8" i="6"/>
  <c r="J9" i="3"/>
  <c r="F32" i="11"/>
  <c r="U29" i="1"/>
  <c r="I14" i="2" l="1"/>
  <c r="E14" i="3"/>
  <c r="S14" i="1"/>
  <c r="K29" i="1"/>
  <c r="M14" i="1"/>
  <c r="AC28" i="1"/>
  <c r="AC33" i="1"/>
  <c r="AC12" i="1"/>
  <c r="AC8" i="1"/>
  <c r="AC13" i="1"/>
  <c r="AC54" i="1"/>
  <c r="AC6" i="1"/>
  <c r="AC55" i="1"/>
  <c r="AC36" i="1"/>
  <c r="AC37" i="1"/>
  <c r="AC46" i="1"/>
  <c r="AC9" i="1"/>
  <c r="AC43" i="1"/>
  <c r="AC34" i="1"/>
  <c r="AC51" i="1"/>
  <c r="AC53" i="1"/>
  <c r="AC41" i="1"/>
  <c r="AC7" i="1"/>
  <c r="AC44" i="1"/>
  <c r="AC25" i="1"/>
  <c r="AC47" i="1"/>
  <c r="AC48" i="1"/>
  <c r="AC49" i="1"/>
  <c r="AC32" i="1"/>
  <c r="AC45" i="1"/>
  <c r="AC39" i="1"/>
  <c r="AC10" i="1"/>
  <c r="AC35" i="1"/>
  <c r="AC38" i="1"/>
  <c r="AC42" i="1"/>
  <c r="AC40" i="1"/>
  <c r="AC50" i="1"/>
  <c r="AC56" i="1"/>
  <c r="AB29" i="1"/>
  <c r="AB58" i="1" s="1"/>
  <c r="AC58" i="1" s="1"/>
  <c r="AC52" i="1"/>
  <c r="G50" i="4"/>
  <c r="H7" i="4" s="1"/>
  <c r="H15" i="4" s="1"/>
  <c r="G40" i="4"/>
  <c r="I39" i="3"/>
  <c r="I41" i="3"/>
  <c r="I32" i="3"/>
  <c r="I9" i="3"/>
  <c r="I33" i="3"/>
  <c r="I35" i="3"/>
  <c r="I48" i="3"/>
  <c r="I49" i="3"/>
  <c r="I56" i="3"/>
  <c r="I38" i="3"/>
  <c r="H29" i="3"/>
  <c r="H58" i="3" s="1"/>
  <c r="I47" i="3"/>
  <c r="I28" i="3"/>
  <c r="I10" i="3"/>
  <c r="I50" i="3"/>
  <c r="I55" i="3"/>
  <c r="I43" i="3"/>
  <c r="I54" i="3"/>
  <c r="I13" i="3"/>
  <c r="I58" i="3"/>
  <c r="I53" i="3"/>
  <c r="I12" i="3"/>
  <c r="I8" i="3"/>
  <c r="I40" i="3"/>
  <c r="I51" i="3"/>
  <c r="I36" i="3"/>
  <c r="I37" i="3"/>
  <c r="I42" i="3"/>
  <c r="I6" i="3"/>
  <c r="I45" i="3"/>
  <c r="I25" i="3"/>
  <c r="I34" i="3"/>
  <c r="I44" i="3"/>
  <c r="I46" i="3"/>
  <c r="I7" i="3"/>
  <c r="I29" i="3"/>
  <c r="I52" i="3"/>
  <c r="I11" i="3"/>
  <c r="W29" i="1"/>
  <c r="K9" i="5"/>
  <c r="J9" i="6"/>
  <c r="R7" i="2"/>
  <c r="S18" i="2" s="1"/>
  <c r="J19" i="11"/>
  <c r="K14" i="1"/>
  <c r="J8" i="3"/>
  <c r="F31" i="11"/>
  <c r="F14" i="6"/>
  <c r="K20" i="3"/>
  <c r="N6" i="3"/>
  <c r="H29" i="11"/>
  <c r="M29" i="1"/>
  <c r="I30" i="11"/>
  <c r="P7" i="3"/>
  <c r="H10" i="5"/>
  <c r="G14" i="5"/>
  <c r="G53" i="5" s="1"/>
  <c r="G10" i="6"/>
  <c r="L8" i="2"/>
  <c r="G20" i="11"/>
  <c r="G22" i="11" s="1"/>
  <c r="O17" i="2"/>
  <c r="O17" i="3" s="1"/>
  <c r="I11" i="6"/>
  <c r="I21" i="11"/>
  <c r="P9" i="2"/>
  <c r="Q20" i="2" s="1"/>
  <c r="J11" i="5"/>
  <c r="Q18" i="2"/>
  <c r="Q18" i="3" s="1"/>
  <c r="F53" i="5"/>
  <c r="W14" i="1"/>
  <c r="F22" i="11"/>
  <c r="J8" i="5"/>
  <c r="P6" i="2"/>
  <c r="I8" i="6"/>
  <c r="I18" i="11"/>
  <c r="N9" i="3"/>
  <c r="O20" i="3" s="1"/>
  <c r="H32" i="11"/>
  <c r="K19" i="2"/>
  <c r="J14" i="2"/>
  <c r="AC14" i="1" l="1"/>
  <c r="AC29" i="1"/>
  <c r="K51" i="2"/>
  <c r="K25" i="2"/>
  <c r="K47" i="2"/>
  <c r="K49" i="2"/>
  <c r="K41" i="2"/>
  <c r="K11" i="2"/>
  <c r="K38" i="2"/>
  <c r="J29" i="2"/>
  <c r="J58" i="2" s="1"/>
  <c r="K32" i="2"/>
  <c r="K34" i="2"/>
  <c r="K53" i="2"/>
  <c r="K56" i="2"/>
  <c r="K8" i="2"/>
  <c r="K50" i="2"/>
  <c r="K48" i="2"/>
  <c r="K10" i="2"/>
  <c r="K37" i="2"/>
  <c r="K46" i="2"/>
  <c r="K45" i="2"/>
  <c r="K55" i="2"/>
  <c r="K13" i="2"/>
  <c r="K12" i="2"/>
  <c r="K54" i="2"/>
  <c r="K9" i="2"/>
  <c r="K28" i="2"/>
  <c r="K39" i="2"/>
  <c r="K40" i="2"/>
  <c r="K58" i="2"/>
  <c r="K33" i="2"/>
  <c r="K52" i="2"/>
  <c r="K43" i="2"/>
  <c r="K36" i="2"/>
  <c r="K44" i="2"/>
  <c r="K35" i="2"/>
  <c r="K7" i="2"/>
  <c r="K42" i="2"/>
  <c r="K29" i="2"/>
  <c r="K6" i="2"/>
  <c r="J18" i="11"/>
  <c r="J8" i="6"/>
  <c r="K8" i="5"/>
  <c r="R6" i="2"/>
  <c r="F53" i="6"/>
  <c r="R7" i="3"/>
  <c r="S18" i="3" s="1"/>
  <c r="J30" i="11"/>
  <c r="K19" i="11"/>
  <c r="T7" i="2"/>
  <c r="L9" i="5"/>
  <c r="K9" i="6"/>
  <c r="I29" i="11"/>
  <c r="P6" i="3"/>
  <c r="Q17" i="2"/>
  <c r="Q17" i="3" s="1"/>
  <c r="J11" i="6"/>
  <c r="R9" i="2"/>
  <c r="S20" i="2" s="1"/>
  <c r="K11" i="5"/>
  <c r="J21" i="11"/>
  <c r="M19" i="2"/>
  <c r="L14" i="2"/>
  <c r="F33" i="11"/>
  <c r="G31" i="11"/>
  <c r="G33" i="11" s="1"/>
  <c r="L8" i="3"/>
  <c r="G14" i="6"/>
  <c r="G53" i="6" s="1"/>
  <c r="H50" i="4"/>
  <c r="I7" i="4" s="1"/>
  <c r="I15" i="4" s="1"/>
  <c r="H40" i="4"/>
  <c r="K19" i="3"/>
  <c r="J14" i="3"/>
  <c r="P9" i="3"/>
  <c r="Q20" i="3" s="1"/>
  <c r="I32" i="11"/>
  <c r="I10" i="5"/>
  <c r="H20" i="11"/>
  <c r="N8" i="2"/>
  <c r="H10" i="6"/>
  <c r="H14" i="5"/>
  <c r="H53" i="5" s="1"/>
  <c r="I14" i="3"/>
  <c r="K52" i="3" l="1"/>
  <c r="K38" i="3"/>
  <c r="K12" i="3"/>
  <c r="K37" i="3"/>
  <c r="K54" i="3"/>
  <c r="K48" i="3"/>
  <c r="K47" i="3"/>
  <c r="K44" i="3"/>
  <c r="K58" i="3"/>
  <c r="K45" i="3"/>
  <c r="K51" i="3"/>
  <c r="K32" i="3"/>
  <c r="K55" i="3"/>
  <c r="K43" i="3"/>
  <c r="K29" i="3"/>
  <c r="K53" i="3"/>
  <c r="K34" i="3"/>
  <c r="K35" i="3"/>
  <c r="K13" i="3"/>
  <c r="K25" i="3"/>
  <c r="K39" i="3"/>
  <c r="K41" i="3"/>
  <c r="K50" i="3"/>
  <c r="K8" i="3"/>
  <c r="K28" i="3"/>
  <c r="K42" i="3"/>
  <c r="K7" i="3"/>
  <c r="K33" i="3"/>
  <c r="K49" i="3"/>
  <c r="J29" i="3"/>
  <c r="J58" i="3" s="1"/>
  <c r="K56" i="3"/>
  <c r="K36" i="3"/>
  <c r="K6" i="3"/>
  <c r="K46" i="3"/>
  <c r="K40" i="3"/>
  <c r="K10" i="3"/>
  <c r="K11" i="3"/>
  <c r="K9" i="3"/>
  <c r="M9" i="5"/>
  <c r="L19" i="11"/>
  <c r="L9" i="6"/>
  <c r="V7" i="2"/>
  <c r="W18" i="2" s="1"/>
  <c r="W18" i="3" s="1"/>
  <c r="L11" i="5"/>
  <c r="K11" i="6"/>
  <c r="K21" i="11"/>
  <c r="T9" i="2"/>
  <c r="U18" i="2"/>
  <c r="U18" i="3" s="1"/>
  <c r="O19" i="2"/>
  <c r="N14" i="2"/>
  <c r="H22" i="11"/>
  <c r="P8" i="2"/>
  <c r="I10" i="6"/>
  <c r="I20" i="11"/>
  <c r="I22" i="11" s="1"/>
  <c r="J10" i="5"/>
  <c r="I14" i="5"/>
  <c r="I53" i="5" s="1"/>
  <c r="M19" i="3"/>
  <c r="L14" i="3"/>
  <c r="S17" i="2"/>
  <c r="J32" i="11"/>
  <c r="R9" i="3"/>
  <c r="J29" i="11"/>
  <c r="R6" i="3"/>
  <c r="I50" i="4"/>
  <c r="J7" i="4" s="1"/>
  <c r="J15" i="4" s="1"/>
  <c r="I40" i="4"/>
  <c r="L8" i="5"/>
  <c r="K8" i="6"/>
  <c r="K18" i="11"/>
  <c r="T6" i="2"/>
  <c r="M10" i="2"/>
  <c r="M13" i="2"/>
  <c r="M44" i="2"/>
  <c r="M34" i="2"/>
  <c r="M8" i="2"/>
  <c r="M48" i="2"/>
  <c r="M6" i="2"/>
  <c r="M38" i="2"/>
  <c r="M25" i="2"/>
  <c r="M33" i="2"/>
  <c r="M40" i="2"/>
  <c r="M52" i="2"/>
  <c r="M37" i="2"/>
  <c r="M47" i="2"/>
  <c r="M55" i="2"/>
  <c r="M43" i="2"/>
  <c r="M9" i="2"/>
  <c r="M53" i="2"/>
  <c r="M54" i="2"/>
  <c r="M39" i="2"/>
  <c r="M32" i="2"/>
  <c r="M36" i="2"/>
  <c r="M51" i="2"/>
  <c r="M49" i="2"/>
  <c r="M50" i="2"/>
  <c r="M28" i="2"/>
  <c r="L29" i="2"/>
  <c r="L58" i="2" s="1"/>
  <c r="M7" i="2"/>
  <c r="M29" i="2"/>
  <c r="M46" i="2"/>
  <c r="M45" i="2"/>
  <c r="M56" i="2"/>
  <c r="M35" i="2"/>
  <c r="M12" i="2"/>
  <c r="M58" i="2"/>
  <c r="M11" i="2"/>
  <c r="M41" i="2"/>
  <c r="M42" i="2"/>
  <c r="H31" i="11"/>
  <c r="H33" i="11" s="1"/>
  <c r="N8" i="3"/>
  <c r="H14" i="6"/>
  <c r="H53" i="6" s="1"/>
  <c r="T7" i="3"/>
  <c r="K30" i="11"/>
  <c r="K14" i="2"/>
  <c r="K29" i="11" l="1"/>
  <c r="T6" i="3"/>
  <c r="J40" i="4"/>
  <c r="J50" i="4"/>
  <c r="K7" i="4" s="1"/>
  <c r="K15" i="4" s="1"/>
  <c r="S20" i="3"/>
  <c r="O6" i="2"/>
  <c r="O45" i="2"/>
  <c r="O11" i="2"/>
  <c r="O9" i="2"/>
  <c r="O43" i="2"/>
  <c r="O40" i="2"/>
  <c r="O8" i="2"/>
  <c r="O44" i="2"/>
  <c r="O39" i="2"/>
  <c r="O32" i="2"/>
  <c r="O56" i="2"/>
  <c r="O41" i="2"/>
  <c r="O36" i="2"/>
  <c r="O51" i="2"/>
  <c r="O42" i="2"/>
  <c r="O29" i="2"/>
  <c r="O38" i="2"/>
  <c r="O47" i="2"/>
  <c r="O52" i="2"/>
  <c r="O37" i="2"/>
  <c r="O35" i="2"/>
  <c r="O28" i="2"/>
  <c r="O13" i="2"/>
  <c r="O25" i="2"/>
  <c r="O33" i="2"/>
  <c r="O10" i="2"/>
  <c r="O48" i="2"/>
  <c r="O7" i="2"/>
  <c r="O58" i="2"/>
  <c r="O55" i="2"/>
  <c r="O50" i="2"/>
  <c r="O53" i="2"/>
  <c r="O46" i="2"/>
  <c r="O34" i="2"/>
  <c r="O12" i="2"/>
  <c r="O54" i="2"/>
  <c r="O49" i="2"/>
  <c r="N29" i="2"/>
  <c r="N58" i="2" s="1"/>
  <c r="L11" i="6"/>
  <c r="M11" i="5"/>
  <c r="V9" i="2"/>
  <c r="W20" i="2" s="1"/>
  <c r="L21" i="11"/>
  <c r="L8" i="6"/>
  <c r="M8" i="5"/>
  <c r="L18" i="11"/>
  <c r="V6" i="2"/>
  <c r="K10" i="5"/>
  <c r="J10" i="6"/>
  <c r="J20" i="11"/>
  <c r="J22" i="11" s="1"/>
  <c r="R8" i="2"/>
  <c r="J14" i="5"/>
  <c r="V7" i="3"/>
  <c r="L30" i="11"/>
  <c r="O19" i="3"/>
  <c r="N14" i="3"/>
  <c r="K14" i="3"/>
  <c r="N9" i="5"/>
  <c r="M19" i="11"/>
  <c r="M9" i="6"/>
  <c r="X7" i="2"/>
  <c r="M14" i="2"/>
  <c r="S17" i="3"/>
  <c r="U17" i="2"/>
  <c r="U17" i="3" s="1"/>
  <c r="Q19" i="2"/>
  <c r="P14" i="2"/>
  <c r="U20" i="2"/>
  <c r="K32" i="11"/>
  <c r="T9" i="3"/>
  <c r="U20" i="3" s="1"/>
  <c r="I31" i="11"/>
  <c r="P8" i="3"/>
  <c r="I14" i="6"/>
  <c r="I53" i="6" s="1"/>
  <c r="M12" i="3"/>
  <c r="M54" i="3"/>
  <c r="M45" i="3"/>
  <c r="M52" i="3"/>
  <c r="M51" i="3"/>
  <c r="M43" i="3"/>
  <c r="M40" i="3"/>
  <c r="M44" i="3"/>
  <c r="M47" i="3"/>
  <c r="M39" i="3"/>
  <c r="M32" i="3"/>
  <c r="M46" i="3"/>
  <c r="L29" i="3"/>
  <c r="L58" i="3" s="1"/>
  <c r="M41" i="3"/>
  <c r="M28" i="3"/>
  <c r="M42" i="3"/>
  <c r="M35" i="3"/>
  <c r="M33" i="3"/>
  <c r="M49" i="3"/>
  <c r="M10" i="3"/>
  <c r="M6" i="3"/>
  <c r="M8" i="3"/>
  <c r="M11" i="3"/>
  <c r="M25" i="3"/>
  <c r="M38" i="3"/>
  <c r="M29" i="3"/>
  <c r="M48" i="3"/>
  <c r="M34" i="3"/>
  <c r="M55" i="3"/>
  <c r="M53" i="3"/>
  <c r="M58" i="3"/>
  <c r="M7" i="3"/>
  <c r="M9" i="3"/>
  <c r="M36" i="3"/>
  <c r="M37" i="3"/>
  <c r="M50" i="3"/>
  <c r="M13" i="3"/>
  <c r="M56" i="3"/>
  <c r="O14" i="2" l="1"/>
  <c r="Y18" i="2"/>
  <c r="Y18" i="3" s="1"/>
  <c r="Q43" i="2"/>
  <c r="Q11" i="2"/>
  <c r="Q13" i="2"/>
  <c r="Q41" i="2"/>
  <c r="Q48" i="2"/>
  <c r="Q50" i="2"/>
  <c r="Q9" i="2"/>
  <c r="Q42" i="2"/>
  <c r="Q6" i="2"/>
  <c r="P29" i="2"/>
  <c r="P58" i="2" s="1"/>
  <c r="Q29" i="2"/>
  <c r="Q49" i="2"/>
  <c r="Q28" i="2"/>
  <c r="Q32" i="2"/>
  <c r="Q37" i="2"/>
  <c r="Q12" i="2"/>
  <c r="Q44" i="2"/>
  <c r="Q39" i="2"/>
  <c r="Q53" i="2"/>
  <c r="Q55" i="2"/>
  <c r="Q40" i="2"/>
  <c r="Q46" i="2"/>
  <c r="Q33" i="2"/>
  <c r="Q8" i="2"/>
  <c r="Q38" i="2"/>
  <c r="Q25" i="2"/>
  <c r="Q34" i="2"/>
  <c r="Q47" i="2"/>
  <c r="Q58" i="2"/>
  <c r="Q10" i="2"/>
  <c r="Q52" i="2"/>
  <c r="Q56" i="2"/>
  <c r="Q45" i="2"/>
  <c r="Q7" i="2"/>
  <c r="Q54" i="2"/>
  <c r="Q36" i="2"/>
  <c r="Q35" i="2"/>
  <c r="Q51" i="2"/>
  <c r="M30" i="11"/>
  <c r="X7" i="3"/>
  <c r="Q19" i="3"/>
  <c r="P14" i="3"/>
  <c r="S19" i="2"/>
  <c r="R14" i="2"/>
  <c r="V9" i="3"/>
  <c r="L32" i="11"/>
  <c r="O58" i="3"/>
  <c r="O41" i="3"/>
  <c r="O56" i="3"/>
  <c r="O47" i="3"/>
  <c r="O43" i="3"/>
  <c r="O53" i="3"/>
  <c r="O33" i="3"/>
  <c r="O37" i="3"/>
  <c r="O55" i="3"/>
  <c r="O6" i="3"/>
  <c r="O10" i="3"/>
  <c r="O11" i="3"/>
  <c r="O13" i="3"/>
  <c r="O25" i="3"/>
  <c r="O44" i="3"/>
  <c r="O49" i="3"/>
  <c r="O8" i="3"/>
  <c r="O51" i="3"/>
  <c r="N29" i="3"/>
  <c r="N58" i="3" s="1"/>
  <c r="O32" i="3"/>
  <c r="O9" i="3"/>
  <c r="O12" i="3"/>
  <c r="O45" i="3"/>
  <c r="O40" i="3"/>
  <c r="O38" i="3"/>
  <c r="O42" i="3"/>
  <c r="O50" i="3"/>
  <c r="O52" i="3"/>
  <c r="O7" i="3"/>
  <c r="O39" i="3"/>
  <c r="O34" i="3"/>
  <c r="O29" i="3"/>
  <c r="O46" i="3"/>
  <c r="O28" i="3"/>
  <c r="O36" i="3"/>
  <c r="O48" i="3"/>
  <c r="O35" i="3"/>
  <c r="O54" i="3"/>
  <c r="K50" i="4"/>
  <c r="L7" i="4" s="1"/>
  <c r="L15" i="4" s="1"/>
  <c r="K40" i="4"/>
  <c r="J53" i="5"/>
  <c r="M11" i="6"/>
  <c r="M21" i="11"/>
  <c r="X9" i="2"/>
  <c r="Y20" i="2" s="1"/>
  <c r="N11" i="5"/>
  <c r="M14" i="3"/>
  <c r="I33" i="11"/>
  <c r="R8" i="3"/>
  <c r="J31" i="11"/>
  <c r="J33" i="11" s="1"/>
  <c r="J14" i="6"/>
  <c r="J53" i="6" s="1"/>
  <c r="M18" i="11"/>
  <c r="M8" i="6"/>
  <c r="N8" i="5"/>
  <c r="X6" i="2"/>
  <c r="W17" i="2"/>
  <c r="W17" i="3" s="1"/>
  <c r="Z7" i="2"/>
  <c r="AA18" i="2" s="1"/>
  <c r="N9" i="6"/>
  <c r="N19" i="11"/>
  <c r="O19" i="11" s="1"/>
  <c r="O9" i="5"/>
  <c r="K10" i="6"/>
  <c r="T8" i="2"/>
  <c r="K20" i="11"/>
  <c r="L10" i="5"/>
  <c r="K14" i="5"/>
  <c r="K53" i="5" s="1"/>
  <c r="V6" i="3"/>
  <c r="L29" i="11"/>
  <c r="N30" i="11" l="1"/>
  <c r="O30" i="11" s="1"/>
  <c r="Z7" i="3"/>
  <c r="AA18" i="3" s="1"/>
  <c r="S48" i="2"/>
  <c r="S28" i="2"/>
  <c r="S47" i="2"/>
  <c r="S58" i="2"/>
  <c r="S52" i="2"/>
  <c r="S33" i="2"/>
  <c r="S50" i="2"/>
  <c r="S12" i="2"/>
  <c r="S36" i="2"/>
  <c r="S9" i="2"/>
  <c r="S42" i="2"/>
  <c r="S38" i="2"/>
  <c r="S34" i="2"/>
  <c r="S32" i="2"/>
  <c r="S43" i="2"/>
  <c r="S45" i="2"/>
  <c r="S13" i="2"/>
  <c r="S6" i="2"/>
  <c r="S7" i="2"/>
  <c r="S44" i="2"/>
  <c r="S46" i="2"/>
  <c r="S55" i="2"/>
  <c r="S10" i="2"/>
  <c r="R29" i="2"/>
  <c r="R58" i="2" s="1"/>
  <c r="S39" i="2"/>
  <c r="S51" i="2"/>
  <c r="S53" i="2"/>
  <c r="S35" i="2"/>
  <c r="S11" i="2"/>
  <c r="S37" i="2"/>
  <c r="S8" i="2"/>
  <c r="S41" i="2"/>
  <c r="S54" i="2"/>
  <c r="S25" i="2"/>
  <c r="S56" i="2"/>
  <c r="S29" i="2"/>
  <c r="S49" i="2"/>
  <c r="S40" i="2"/>
  <c r="Q56" i="3"/>
  <c r="Q38" i="3"/>
  <c r="Q43" i="3"/>
  <c r="Q7" i="3"/>
  <c r="P29" i="3"/>
  <c r="P58" i="3" s="1"/>
  <c r="Q35" i="3"/>
  <c r="Q28" i="3"/>
  <c r="Q9" i="3"/>
  <c r="Q46" i="3"/>
  <c r="Q55" i="3"/>
  <c r="Q51" i="3"/>
  <c r="Q52" i="3"/>
  <c r="Q44" i="3"/>
  <c r="Q11" i="3"/>
  <c r="Q58" i="3"/>
  <c r="Q50" i="3"/>
  <c r="Q45" i="3"/>
  <c r="Q42" i="3"/>
  <c r="Q34" i="3"/>
  <c r="Q47" i="3"/>
  <c r="Q29" i="3"/>
  <c r="Q8" i="3"/>
  <c r="Q25" i="3"/>
  <c r="Q40" i="3"/>
  <c r="Q12" i="3"/>
  <c r="Q53" i="3"/>
  <c r="Q10" i="3"/>
  <c r="Q13" i="3"/>
  <c r="Q54" i="3"/>
  <c r="Q33" i="3"/>
  <c r="Q32" i="3"/>
  <c r="Q41" i="3"/>
  <c r="Q49" i="3"/>
  <c r="Q39" i="3"/>
  <c r="Q48" i="3"/>
  <c r="Q6" i="3"/>
  <c r="Q36" i="3"/>
  <c r="Q37" i="3"/>
  <c r="Z6" i="2"/>
  <c r="N18" i="11"/>
  <c r="N8" i="6"/>
  <c r="O8" i="5"/>
  <c r="K22" i="11"/>
  <c r="O14" i="3"/>
  <c r="N11" i="6"/>
  <c r="Z9" i="2"/>
  <c r="AA20" i="2" s="1"/>
  <c r="N21" i="11"/>
  <c r="O21" i="11" s="1"/>
  <c r="O11" i="5"/>
  <c r="AB7" i="3"/>
  <c r="AC18" i="3" s="1"/>
  <c r="Q14" i="2"/>
  <c r="O9" i="6"/>
  <c r="L50" i="4"/>
  <c r="M7" i="4" s="1"/>
  <c r="M15" i="4" s="1"/>
  <c r="L40" i="4"/>
  <c r="AB7" i="2"/>
  <c r="AC18" i="2" s="1"/>
  <c r="L10" i="6"/>
  <c r="L20" i="11"/>
  <c r="L22" i="11" s="1"/>
  <c r="V8" i="2"/>
  <c r="M10" i="5"/>
  <c r="L14" i="5"/>
  <c r="L53" i="5" s="1"/>
  <c r="K31" i="11"/>
  <c r="T8" i="3"/>
  <c r="K14" i="6"/>
  <c r="K53" i="6" s="1"/>
  <c r="W20" i="3"/>
  <c r="X6" i="3"/>
  <c r="M29" i="11"/>
  <c r="U19" i="2"/>
  <c r="T14" i="2"/>
  <c r="AB9" i="2"/>
  <c r="AC20" i="2" s="1"/>
  <c r="Y17" i="2"/>
  <c r="Y17" i="3" s="1"/>
  <c r="S19" i="3"/>
  <c r="R14" i="3"/>
  <c r="M32" i="11"/>
  <c r="X9" i="3"/>
  <c r="Y20" i="3" s="1"/>
  <c r="Q14" i="3" l="1"/>
  <c r="V8" i="3"/>
  <c r="L31" i="11"/>
  <c r="L33" i="11" s="1"/>
  <c r="L14" i="6"/>
  <c r="L53" i="6" s="1"/>
  <c r="S40" i="3"/>
  <c r="S38" i="3"/>
  <c r="S13" i="3"/>
  <c r="S55" i="3"/>
  <c r="S8" i="3"/>
  <c r="S32" i="3"/>
  <c r="S7" i="3"/>
  <c r="S43" i="3"/>
  <c r="S34" i="3"/>
  <c r="S9" i="3"/>
  <c r="S54" i="3"/>
  <c r="S11" i="3"/>
  <c r="S35" i="3"/>
  <c r="S56" i="3"/>
  <c r="S28" i="3"/>
  <c r="S44" i="3"/>
  <c r="S46" i="3"/>
  <c r="S33" i="3"/>
  <c r="R29" i="3"/>
  <c r="R58" i="3" s="1"/>
  <c r="S41" i="3"/>
  <c r="S49" i="3"/>
  <c r="S50" i="3"/>
  <c r="S36" i="3"/>
  <c r="S47" i="3"/>
  <c r="S52" i="3"/>
  <c r="S12" i="3"/>
  <c r="S45" i="3"/>
  <c r="S10" i="3"/>
  <c r="S58" i="3"/>
  <c r="S48" i="3"/>
  <c r="S29" i="3"/>
  <c r="S25" i="3"/>
  <c r="S53" i="3"/>
  <c r="S6" i="3"/>
  <c r="S51" i="3"/>
  <c r="S42" i="3"/>
  <c r="S39" i="3"/>
  <c r="S37" i="3"/>
  <c r="U19" i="3"/>
  <c r="T14" i="3"/>
  <c r="M50" i="4"/>
  <c r="N7" i="4" s="1"/>
  <c r="N15" i="4" s="1"/>
  <c r="M40" i="4"/>
  <c r="Z9" i="3"/>
  <c r="AA20" i="3" s="1"/>
  <c r="N32" i="11"/>
  <c r="O32" i="11" s="1"/>
  <c r="O11" i="6"/>
  <c r="S14" i="2"/>
  <c r="N10" i="5"/>
  <c r="M10" i="6"/>
  <c r="M20" i="11"/>
  <c r="X8" i="2"/>
  <c r="M14" i="5"/>
  <c r="M53" i="5" s="1"/>
  <c r="Z6" i="3"/>
  <c r="AB6" i="3" s="1"/>
  <c r="N29" i="11"/>
  <c r="O8" i="6"/>
  <c r="K33" i="11"/>
  <c r="O18" i="11"/>
  <c r="W19" i="2"/>
  <c r="V14" i="2"/>
  <c r="U25" i="2"/>
  <c r="U33" i="2"/>
  <c r="U52" i="2"/>
  <c r="U32" i="2"/>
  <c r="U12" i="2"/>
  <c r="U46" i="2"/>
  <c r="T29" i="2"/>
  <c r="T58" i="2" s="1"/>
  <c r="U9" i="2"/>
  <c r="U13" i="2"/>
  <c r="U7" i="2"/>
  <c r="U48" i="2"/>
  <c r="U6" i="2"/>
  <c r="U8" i="2"/>
  <c r="U29" i="2"/>
  <c r="U41" i="2"/>
  <c r="U49" i="2"/>
  <c r="U58" i="2"/>
  <c r="U35" i="2"/>
  <c r="U47" i="2"/>
  <c r="U10" i="2"/>
  <c r="U34" i="2"/>
  <c r="U38" i="2"/>
  <c r="U56" i="2"/>
  <c r="U43" i="2"/>
  <c r="U54" i="2"/>
  <c r="U50" i="2"/>
  <c r="U36" i="2"/>
  <c r="U42" i="2"/>
  <c r="U51" i="2"/>
  <c r="U40" i="2"/>
  <c r="U55" i="2"/>
  <c r="U45" i="2"/>
  <c r="U39" i="2"/>
  <c r="U11" i="2"/>
  <c r="U28" i="2"/>
  <c r="U37" i="2"/>
  <c r="U44" i="2"/>
  <c r="U53" i="2"/>
  <c r="AA17" i="2"/>
  <c r="AB6" i="2"/>
  <c r="AB9" i="3" l="1"/>
  <c r="AC20" i="3" s="1"/>
  <c r="W40" i="2"/>
  <c r="W25" i="2"/>
  <c r="W10" i="2"/>
  <c r="W52" i="2"/>
  <c r="W50" i="2"/>
  <c r="W6" i="2"/>
  <c r="W9" i="2"/>
  <c r="W36" i="2"/>
  <c r="W38" i="2"/>
  <c r="W55" i="2"/>
  <c r="W28" i="2"/>
  <c r="W45" i="2"/>
  <c r="W35" i="2"/>
  <c r="W43" i="2"/>
  <c r="W51" i="2"/>
  <c r="W33" i="2"/>
  <c r="W11" i="2"/>
  <c r="W8" i="2"/>
  <c r="W34" i="2"/>
  <c r="W29" i="2"/>
  <c r="W58" i="2"/>
  <c r="W32" i="2"/>
  <c r="W49" i="2"/>
  <c r="W56" i="2"/>
  <c r="W47" i="2"/>
  <c r="W44" i="2"/>
  <c r="V29" i="2"/>
  <c r="V58" i="2" s="1"/>
  <c r="W39" i="2"/>
  <c r="W12" i="2"/>
  <c r="W53" i="2"/>
  <c r="W37" i="2"/>
  <c r="W42" i="2"/>
  <c r="W54" i="2"/>
  <c r="W13" i="2"/>
  <c r="W7" i="2"/>
  <c r="W48" i="2"/>
  <c r="W41" i="2"/>
  <c r="W46" i="2"/>
  <c r="O29" i="11"/>
  <c r="M31" i="11"/>
  <c r="M33" i="11" s="1"/>
  <c r="X8" i="3"/>
  <c r="M14" i="6"/>
  <c r="M53" i="6" s="1"/>
  <c r="Z8" i="2"/>
  <c r="N20" i="11"/>
  <c r="N22" i="11" s="1"/>
  <c r="N10" i="6"/>
  <c r="O10" i="5"/>
  <c r="N14" i="5"/>
  <c r="S14" i="3"/>
  <c r="AA17" i="3"/>
  <c r="N50" i="4"/>
  <c r="O7" i="4" s="1"/>
  <c r="O15" i="4" s="1"/>
  <c r="N40" i="4"/>
  <c r="AC17" i="3"/>
  <c r="U14" i="2"/>
  <c r="Y19" i="2"/>
  <c r="X14" i="2"/>
  <c r="AB8" i="2"/>
  <c r="AC19" i="2" s="1"/>
  <c r="U53" i="3"/>
  <c r="U48" i="3"/>
  <c r="U33" i="3"/>
  <c r="U54" i="3"/>
  <c r="U37" i="3"/>
  <c r="U6" i="3"/>
  <c r="U12" i="3"/>
  <c r="U45" i="3"/>
  <c r="U39" i="3"/>
  <c r="U36" i="3"/>
  <c r="U51" i="3"/>
  <c r="U28" i="3"/>
  <c r="U9" i="3"/>
  <c r="T29" i="3"/>
  <c r="T58" i="3" s="1"/>
  <c r="U50" i="3"/>
  <c r="U40" i="3"/>
  <c r="U10" i="3"/>
  <c r="U41" i="3"/>
  <c r="U34" i="3"/>
  <c r="U7" i="3"/>
  <c r="U29" i="3"/>
  <c r="U46" i="3"/>
  <c r="U58" i="3"/>
  <c r="U47" i="3"/>
  <c r="U49" i="3"/>
  <c r="U13" i="3"/>
  <c r="U43" i="3"/>
  <c r="U11" i="3"/>
  <c r="U52" i="3"/>
  <c r="U42" i="3"/>
  <c r="U32" i="3"/>
  <c r="U25" i="3"/>
  <c r="U35" i="3"/>
  <c r="U38" i="3"/>
  <c r="U8" i="3"/>
  <c r="U55" i="3"/>
  <c r="U44" i="3"/>
  <c r="U56" i="3"/>
  <c r="AC17" i="2"/>
  <c r="M22" i="11"/>
  <c r="W19" i="3"/>
  <c r="V14" i="3"/>
  <c r="W14" i="2" l="1"/>
  <c r="O20" i="11"/>
  <c r="AB14" i="2"/>
  <c r="AC45" i="2" s="1"/>
  <c r="N31" i="11"/>
  <c r="Z8" i="3"/>
  <c r="N14" i="6"/>
  <c r="O10" i="6"/>
  <c r="O22" i="11"/>
  <c r="O40" i="4"/>
  <c r="O50" i="4"/>
  <c r="AC51" i="2"/>
  <c r="AC40" i="2"/>
  <c r="AC36" i="2"/>
  <c r="AB29" i="2"/>
  <c r="AB58" i="2" s="1"/>
  <c r="AC25" i="2"/>
  <c r="AC55" i="2"/>
  <c r="AC34" i="2"/>
  <c r="AC29" i="2"/>
  <c r="AC28" i="2"/>
  <c r="AC46" i="2"/>
  <c r="AC12" i="2"/>
  <c r="AC6" i="2"/>
  <c r="AC54" i="2"/>
  <c r="AC8" i="2"/>
  <c r="AC53" i="2"/>
  <c r="AC44" i="2"/>
  <c r="AC42" i="2"/>
  <c r="AC37" i="2"/>
  <c r="AC10" i="2"/>
  <c r="AC7" i="2"/>
  <c r="AC58" i="2"/>
  <c r="AC13" i="2"/>
  <c r="AC39" i="2"/>
  <c r="AC11" i="2"/>
  <c r="AC38" i="2"/>
  <c r="AC52" i="2"/>
  <c r="AC43" i="2"/>
  <c r="AC9" i="2"/>
  <c r="AC35" i="2"/>
  <c r="AC50" i="2"/>
  <c r="AC56" i="2"/>
  <c r="AC49" i="2"/>
  <c r="AA19" i="2"/>
  <c r="Z14" i="2"/>
  <c r="U14" i="3"/>
  <c r="N53" i="5"/>
  <c r="O53" i="5" s="1"/>
  <c r="O14" i="5"/>
  <c r="Y19" i="3"/>
  <c r="X14" i="3"/>
  <c r="Y34" i="2"/>
  <c r="Y39" i="2"/>
  <c r="Y6" i="2"/>
  <c r="Y40" i="2"/>
  <c r="Y7" i="2"/>
  <c r="Y45" i="2"/>
  <c r="Y12" i="2"/>
  <c r="Y44" i="2"/>
  <c r="Y48" i="2"/>
  <c r="Y38" i="2"/>
  <c r="Y11" i="2"/>
  <c r="X29" i="2"/>
  <c r="X58" i="2" s="1"/>
  <c r="Y56" i="2"/>
  <c r="Y28" i="2"/>
  <c r="Y43" i="2"/>
  <c r="Y10" i="2"/>
  <c r="Y35" i="2"/>
  <c r="Y42" i="2"/>
  <c r="Y8" i="2"/>
  <c r="Y32" i="2"/>
  <c r="Y49" i="2"/>
  <c r="Y13" i="2"/>
  <c r="Y52" i="2"/>
  <c r="Y55" i="2"/>
  <c r="Y53" i="2"/>
  <c r="Y50" i="2"/>
  <c r="Y9" i="2"/>
  <c r="Y46" i="2"/>
  <c r="Y54" i="2"/>
  <c r="Y51" i="2"/>
  <c r="Y36" i="2"/>
  <c r="Y37" i="2"/>
  <c r="Y29" i="2"/>
  <c r="Y25" i="2"/>
  <c r="Y41" i="2"/>
  <c r="Y58" i="2"/>
  <c r="Y47" i="2"/>
  <c r="Y33" i="2"/>
  <c r="W45" i="3"/>
  <c r="W28" i="3"/>
  <c r="W32" i="3"/>
  <c r="V29" i="3"/>
  <c r="V58" i="3" s="1"/>
  <c r="W13" i="3"/>
  <c r="W34" i="3"/>
  <c r="W42" i="3"/>
  <c r="W40" i="3"/>
  <c r="W47" i="3"/>
  <c r="W35" i="3"/>
  <c r="W49" i="3"/>
  <c r="W36" i="3"/>
  <c r="W56" i="3"/>
  <c r="W39" i="3"/>
  <c r="W41" i="3"/>
  <c r="W48" i="3"/>
  <c r="W33" i="3"/>
  <c r="W11" i="3"/>
  <c r="W50" i="3"/>
  <c r="W54" i="3"/>
  <c r="W43" i="3"/>
  <c r="W52" i="3"/>
  <c r="W55" i="3"/>
  <c r="W29" i="3"/>
  <c r="W58" i="3"/>
  <c r="W10" i="3"/>
  <c r="W12" i="3"/>
  <c r="W37" i="3"/>
  <c r="W44" i="3"/>
  <c r="W8" i="3"/>
  <c r="W51" i="3"/>
  <c r="W53" i="3"/>
  <c r="W38" i="3"/>
  <c r="W25" i="3"/>
  <c r="W6" i="3"/>
  <c r="W7" i="3"/>
  <c r="W46" i="3"/>
  <c r="W9" i="3"/>
  <c r="AC33" i="2" l="1"/>
  <c r="AC32" i="2"/>
  <c r="AC48" i="2"/>
  <c r="AC41" i="2"/>
  <c r="AC47" i="2"/>
  <c r="Y14" i="2"/>
  <c r="AA54" i="2"/>
  <c r="Z29" i="2"/>
  <c r="Z58" i="2" s="1"/>
  <c r="AA56" i="2"/>
  <c r="AA28" i="2"/>
  <c r="AA40" i="2"/>
  <c r="AA48" i="2"/>
  <c r="AA37" i="2"/>
  <c r="AA9" i="2"/>
  <c r="AA49" i="2"/>
  <c r="AA41" i="2"/>
  <c r="AA39" i="2"/>
  <c r="AA35" i="2"/>
  <c r="AA58" i="2"/>
  <c r="AA38" i="2"/>
  <c r="AA7" i="2"/>
  <c r="AA51" i="2"/>
  <c r="AA13" i="2"/>
  <c r="AA10" i="2"/>
  <c r="AA55" i="2"/>
  <c r="AA45" i="2"/>
  <c r="AA32" i="2"/>
  <c r="AA6" i="2"/>
  <c r="AA46" i="2"/>
  <c r="AA29" i="2"/>
  <c r="AA47" i="2"/>
  <c r="AA42" i="2"/>
  <c r="AA50" i="2"/>
  <c r="AA36" i="2"/>
  <c r="AA12" i="2"/>
  <c r="AA43" i="2"/>
  <c r="AA11" i="2"/>
  <c r="AA52" i="2"/>
  <c r="AA44" i="2"/>
  <c r="AA34" i="2"/>
  <c r="AA8" i="2"/>
  <c r="AA53" i="2"/>
  <c r="AA25" i="2"/>
  <c r="AA33" i="2"/>
  <c r="C8" i="10"/>
  <c r="C16" i="10" s="1"/>
  <c r="C24" i="10" s="1"/>
  <c r="C7" i="5"/>
  <c r="C15" i="5" s="1"/>
  <c r="AC14" i="2"/>
  <c r="Y28" i="3"/>
  <c r="Y45" i="3"/>
  <c r="X29" i="3"/>
  <c r="X58" i="3" s="1"/>
  <c r="Y6" i="3"/>
  <c r="Y33" i="3"/>
  <c r="Y43" i="3"/>
  <c r="Y8" i="3"/>
  <c r="Y50" i="3"/>
  <c r="Y56" i="3"/>
  <c r="Y46" i="3"/>
  <c r="Y36" i="3"/>
  <c r="Y54" i="3"/>
  <c r="Y37" i="3"/>
  <c r="Y40" i="3"/>
  <c r="Y48" i="3"/>
  <c r="Y41" i="3"/>
  <c r="Y13" i="3"/>
  <c r="Y9" i="3"/>
  <c r="Y12" i="3"/>
  <c r="Y25" i="3"/>
  <c r="Y55" i="3"/>
  <c r="Y11" i="3"/>
  <c r="Y32" i="3"/>
  <c r="Y29" i="3"/>
  <c r="Y44" i="3"/>
  <c r="Y39" i="3"/>
  <c r="Y51" i="3"/>
  <c r="Y10" i="3"/>
  <c r="Y42" i="3"/>
  <c r="Y34" i="3"/>
  <c r="Y47" i="3"/>
  <c r="Y49" i="3"/>
  <c r="Y7" i="3"/>
  <c r="Y58" i="3"/>
  <c r="Y35" i="3"/>
  <c r="Y52" i="3"/>
  <c r="Y53" i="3"/>
  <c r="Y38" i="3"/>
  <c r="W14" i="3"/>
  <c r="N53" i="6"/>
  <c r="O53" i="6" s="1"/>
  <c r="O14" i="6"/>
  <c r="AA19" i="3"/>
  <c r="AB8" i="3"/>
  <c r="Z14" i="3"/>
  <c r="O31" i="11"/>
  <c r="N33" i="11"/>
  <c r="O33" i="11" s="1"/>
  <c r="AA36" i="3" l="1"/>
  <c r="AA9" i="3"/>
  <c r="AA43" i="3"/>
  <c r="AA42" i="3"/>
  <c r="AA50" i="3"/>
  <c r="AA49" i="3"/>
  <c r="AA12" i="3"/>
  <c r="AA53" i="3"/>
  <c r="AA29" i="3"/>
  <c r="AA38" i="3"/>
  <c r="AA7" i="3"/>
  <c r="AA54" i="3"/>
  <c r="AA45" i="3"/>
  <c r="AA11" i="3"/>
  <c r="AA58" i="3"/>
  <c r="AA8" i="3"/>
  <c r="AA33" i="3"/>
  <c r="AA51" i="3"/>
  <c r="AA35" i="3"/>
  <c r="AA13" i="3"/>
  <c r="AA47" i="3"/>
  <c r="AA44" i="3"/>
  <c r="AA56" i="3"/>
  <c r="AA6" i="3"/>
  <c r="AA14" i="3" s="1"/>
  <c r="AA41" i="3"/>
  <c r="AA40" i="3"/>
  <c r="AA52" i="3"/>
  <c r="AA39" i="3"/>
  <c r="AA55" i="3"/>
  <c r="AA46" i="3"/>
  <c r="AA28" i="3"/>
  <c r="AA10" i="3"/>
  <c r="AA48" i="3"/>
  <c r="AA25" i="3"/>
  <c r="AA37" i="3"/>
  <c r="AA34" i="3"/>
  <c r="Z29" i="3"/>
  <c r="Z58" i="3" s="1"/>
  <c r="AA32" i="3"/>
  <c r="Y14" i="3"/>
  <c r="AA14" i="2"/>
  <c r="C42" i="10"/>
  <c r="C43" i="10" s="1"/>
  <c r="C44" i="10" s="1"/>
  <c r="C46" i="10" s="1"/>
  <c r="AC19" i="3"/>
  <c r="AB14" i="3"/>
  <c r="C40" i="5"/>
  <c r="C50" i="5"/>
  <c r="D7" i="5" s="1"/>
  <c r="D15" i="5" s="1"/>
  <c r="D50" i="5" l="1"/>
  <c r="E7" i="5" s="1"/>
  <c r="E15" i="5" s="1"/>
  <c r="D40" i="5"/>
  <c r="AC48" i="3"/>
  <c r="AC51" i="3"/>
  <c r="AC38" i="3"/>
  <c r="AB29" i="3"/>
  <c r="AB58" i="3" s="1"/>
  <c r="AC9" i="3"/>
  <c r="AC55" i="3"/>
  <c r="AC45" i="3"/>
  <c r="AC52" i="3"/>
  <c r="AC32" i="3"/>
  <c r="AC25" i="3"/>
  <c r="AC42" i="3"/>
  <c r="AC34" i="3"/>
  <c r="AC12" i="3"/>
  <c r="AC40" i="3"/>
  <c r="AC35" i="3"/>
  <c r="AC29" i="3"/>
  <c r="AC13" i="3"/>
  <c r="AC47" i="3"/>
  <c r="AC44" i="3"/>
  <c r="AC8" i="3"/>
  <c r="AC6" i="3"/>
  <c r="AC54" i="3"/>
  <c r="AC37" i="3"/>
  <c r="AC36" i="3"/>
  <c r="AC46" i="3"/>
  <c r="AC53" i="3"/>
  <c r="AC33" i="3"/>
  <c r="AC58" i="3"/>
  <c r="AC28" i="3"/>
  <c r="AC56" i="3"/>
  <c r="AC7" i="3"/>
  <c r="AC43" i="3"/>
  <c r="AC49" i="3"/>
  <c r="AC11" i="3"/>
  <c r="AC39" i="3"/>
  <c r="AC50" i="3"/>
  <c r="AC10" i="3"/>
  <c r="AC41" i="3"/>
  <c r="AC14" i="3" l="1"/>
  <c r="E40" i="5"/>
  <c r="E50" i="5"/>
  <c r="F7" i="5" s="1"/>
  <c r="F15" i="5" s="1"/>
  <c r="F40" i="5" l="1"/>
  <c r="F50" i="5"/>
  <c r="G7" i="5" s="1"/>
  <c r="G15" i="5" s="1"/>
  <c r="G50" i="5" l="1"/>
  <c r="H7" i="5" s="1"/>
  <c r="H15" i="5" s="1"/>
  <c r="G40" i="5"/>
  <c r="H40" i="5" l="1"/>
  <c r="H50" i="5"/>
  <c r="I7" i="5" s="1"/>
  <c r="I15" i="5" s="1"/>
  <c r="I50" i="5" l="1"/>
  <c r="J7" i="5" s="1"/>
  <c r="J15" i="5" s="1"/>
  <c r="I40" i="5"/>
  <c r="J40" i="5" l="1"/>
  <c r="J50" i="5"/>
  <c r="K7" i="5" s="1"/>
  <c r="K15" i="5" s="1"/>
  <c r="K50" i="5" l="1"/>
  <c r="L7" i="5" s="1"/>
  <c r="L15" i="5" s="1"/>
  <c r="K40" i="5"/>
  <c r="L40" i="5" l="1"/>
  <c r="L50" i="5"/>
  <c r="M7" i="5" s="1"/>
  <c r="M15" i="5" s="1"/>
  <c r="M50" i="5" l="1"/>
  <c r="N7" i="5" s="1"/>
  <c r="N15" i="5" s="1"/>
  <c r="M40" i="5"/>
  <c r="N50" i="5" l="1"/>
  <c r="N40" i="5"/>
  <c r="C7" i="6" l="1"/>
  <c r="C15" i="6" s="1"/>
  <c r="D8" i="10"/>
  <c r="D16" i="10" s="1"/>
  <c r="D24" i="10" s="1"/>
  <c r="D42" i="10" l="1"/>
  <c r="D43" i="10" s="1"/>
  <c r="D44" i="10" s="1"/>
  <c r="D46" i="10" s="1"/>
  <c r="C40" i="6"/>
  <c r="C50" i="6"/>
  <c r="D7" i="6" s="1"/>
  <c r="D15" i="6" s="1"/>
  <c r="D40" i="6" l="1"/>
  <c r="D50" i="6"/>
  <c r="E7" i="6" s="1"/>
  <c r="E15" i="6" s="1"/>
  <c r="E40" i="6" l="1"/>
  <c r="E50" i="6"/>
  <c r="F7" i="6" s="1"/>
  <c r="F15" i="6" s="1"/>
  <c r="F40" i="6" l="1"/>
  <c r="F50" i="6"/>
  <c r="G7" i="6" s="1"/>
  <c r="G15" i="6" s="1"/>
  <c r="G40" i="6" l="1"/>
  <c r="G50" i="6"/>
  <c r="H7" i="6" s="1"/>
  <c r="H15" i="6" s="1"/>
  <c r="H50" i="6" l="1"/>
  <c r="I7" i="6" s="1"/>
  <c r="I15" i="6" s="1"/>
  <c r="H40" i="6"/>
  <c r="I40" i="6" l="1"/>
  <c r="I50" i="6"/>
  <c r="J7" i="6" s="1"/>
  <c r="J15" i="6" s="1"/>
  <c r="J40" i="6" l="1"/>
  <c r="J50" i="6"/>
  <c r="K7" i="6" s="1"/>
  <c r="K15" i="6" s="1"/>
  <c r="K40" i="6" l="1"/>
  <c r="K50" i="6"/>
  <c r="L7" i="6" s="1"/>
  <c r="L15" i="6" s="1"/>
  <c r="L50" i="6" l="1"/>
  <c r="M7" i="6" s="1"/>
  <c r="M15" i="6" s="1"/>
  <c r="L40" i="6"/>
  <c r="M50" i="6" l="1"/>
  <c r="N7" i="6" s="1"/>
  <c r="N15" i="6" s="1"/>
  <c r="M40" i="6"/>
  <c r="N50" i="6" l="1"/>
  <c r="E8" i="10" s="1"/>
  <c r="E16" i="10" s="1"/>
  <c r="E24" i="10" s="1"/>
  <c r="N40" i="6"/>
  <c r="E42" i="10" l="1"/>
  <c r="E43" i="10" s="1"/>
  <c r="E44" i="10" s="1"/>
  <c r="E4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andrea</author>
  </authors>
  <commentList>
    <comment ref="A4" authorId="0" shapeId="0" xr:uid="{00000000-0006-0000-0900-000001000000}">
      <text>
        <r>
          <rPr>
            <sz val="10"/>
            <color indexed="81"/>
            <rFont val="Arial"/>
            <family val="2"/>
          </rPr>
          <t>This template forecasts the break-even point and the sales volume level 
needed to achieve a profit goal. The break-even point is the sales volume that 
is sufficient to cover both fixed and variable costs. At the break-even point the 
company does not produce a profit or loss--it simply earns just enough revenue to 
cover all costs. 
When entering the variable cost data, keep in mind that it is per 
unit data while fixed costs are totals. If you want to know the level of sales need to 
achieve a particular profit, you can enter the target operating income for the 
period.</t>
        </r>
      </text>
    </comment>
    <comment ref="C7" authorId="1" shapeId="0" xr:uid="{00000000-0006-0000-0900-000002000000}">
      <text>
        <r>
          <rPr>
            <sz val="9"/>
            <color indexed="81"/>
            <rFont val="Tahoma"/>
            <family val="2"/>
          </rPr>
          <t xml:space="preserve">Average Monthly Cost of Purchases 2014
</t>
        </r>
      </text>
    </comment>
    <comment ref="C8" authorId="1" shapeId="0" xr:uid="{00000000-0006-0000-0900-000003000000}">
      <text>
        <r>
          <rPr>
            <sz val="9"/>
            <color indexed="81"/>
            <rFont val="Tahoma"/>
            <family val="2"/>
          </rPr>
          <t xml:space="preserve">Average Monthly Cost of Payroll + Payroll Tax 2014
</t>
        </r>
      </text>
    </comment>
    <comment ref="C9" authorId="1" shapeId="0" xr:uid="{00000000-0006-0000-0900-000004000000}">
      <text>
        <r>
          <rPr>
            <sz val="9"/>
            <color indexed="81"/>
            <rFont val="Tahoma"/>
            <family val="2"/>
          </rPr>
          <t xml:space="preserve">Average Cost of Utilities + Maintenance 2014
</t>
        </r>
      </text>
    </comment>
    <comment ref="C12" authorId="1" shapeId="0" xr:uid="{00000000-0006-0000-0900-000005000000}">
      <text>
        <r>
          <rPr>
            <sz val="9"/>
            <color indexed="81"/>
            <rFont val="Tahoma"/>
            <family val="2"/>
          </rPr>
          <t>Average Cost of Advertising 2014</t>
        </r>
      </text>
    </comment>
    <comment ref="C13" authorId="1" shapeId="0" xr:uid="{00000000-0006-0000-0900-000006000000}">
      <text>
        <r>
          <rPr>
            <sz val="9"/>
            <color indexed="81"/>
            <rFont val="Tahoma"/>
            <family val="2"/>
          </rPr>
          <t xml:space="preserve">Average Cost of Transportation 2014
</t>
        </r>
      </text>
    </comment>
    <comment ref="C16" authorId="1" shapeId="0" xr:uid="{00000000-0006-0000-0900-000007000000}">
      <text>
        <r>
          <rPr>
            <sz val="9"/>
            <color indexed="81"/>
            <rFont val="Tahoma"/>
            <family val="2"/>
          </rPr>
          <t xml:space="preserve">Average Cost of Office Supplies 2014
</t>
        </r>
      </text>
    </comment>
    <comment ref="B17" authorId="1" shapeId="0" xr:uid="{00000000-0006-0000-0900-000008000000}">
      <text>
        <r>
          <rPr>
            <sz val="9"/>
            <color indexed="81"/>
            <rFont val="Tahoma"/>
            <family val="2"/>
          </rPr>
          <t xml:space="preserve">Average Cost 2014:  Bank Fees, Accounting, Rent, Phone, Internet, Insurance, Loan Payment
</t>
        </r>
      </text>
    </comment>
    <comment ref="C17" authorId="1" shapeId="0" xr:uid="{00000000-0006-0000-0900-000009000000}">
      <text>
        <r>
          <rPr>
            <sz val="9"/>
            <color indexed="81"/>
            <rFont val="Tahoma"/>
            <family val="2"/>
          </rPr>
          <t>Average Cost of Merchandise 2014 (100 mug order, 1X a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A00-000001000000}">
      <text>
        <r>
          <rPr>
            <sz val="10"/>
            <color indexed="81"/>
            <rFont val="Arial"/>
            <family val="2"/>
          </rPr>
          <t>This template projects the key financial figures for a company over five years. The
projections include abbreviated income and cash flow statements, and a balance 
sheet.
Enter the beginning year of the analysis into the cell provided. The other year 
headings will be calculated automatically. Please note that the entry cells for 
"Cash outflow" require negative numbers.</t>
        </r>
      </text>
    </comment>
  </commentList>
</comments>
</file>

<file path=xl/sharedStrings.xml><?xml version="1.0" encoding="utf-8"?>
<sst xmlns="http://schemas.openxmlformats.org/spreadsheetml/2006/main" count="582" uniqueCount="224">
  <si>
    <t>Bisous Bisous Pâtisserie</t>
  </si>
  <si>
    <t>Other</t>
  </si>
  <si>
    <t>Leasehold Improvements</t>
  </si>
  <si>
    <t>Advertising</t>
  </si>
  <si>
    <t>Signage</t>
  </si>
  <si>
    <t>Printing</t>
  </si>
  <si>
    <t>Other Expenses</t>
  </si>
  <si>
    <t>Licenses</t>
  </si>
  <si>
    <t>TWELVE MONTH PROFIT &amp; LOSS PROJECTION</t>
  </si>
  <si>
    <t>Fiscal Year Begins</t>
  </si>
  <si>
    <t xml:space="preserve"> IND. %</t>
  </si>
  <si>
    <t xml:space="preserve">  %</t>
  </si>
  <si>
    <t>YEARLY</t>
  </si>
  <si>
    <t xml:space="preserve">   %</t>
  </si>
  <si>
    <t>Revenue (Sales)</t>
  </si>
  <si>
    <t>Category 5</t>
  </si>
  <si>
    <t>Category 6</t>
  </si>
  <si>
    <t>Category 7</t>
  </si>
  <si>
    <t>Total Revenue (Sales)</t>
  </si>
  <si>
    <t>Cost of Sales</t>
  </si>
  <si>
    <t>European Imports Ltd</t>
  </si>
  <si>
    <t>Swiss Chalet</t>
  </si>
  <si>
    <t>Pacific Gourmet</t>
  </si>
  <si>
    <t>BRP Box Shop</t>
  </si>
  <si>
    <t>Carolina Retail Packaging</t>
  </si>
  <si>
    <t>Nashville Wraps</t>
  </si>
  <si>
    <t>Payroll Expenses</t>
  </si>
  <si>
    <t>Payroll Taxes</t>
  </si>
  <si>
    <t>Total Cost of Sales</t>
  </si>
  <si>
    <t>Gross Profit</t>
  </si>
  <si>
    <t>Expenses</t>
  </si>
  <si>
    <t>Salaries &amp; Wages</t>
  </si>
  <si>
    <t>Supplies (Office &amp; Operating)</t>
  </si>
  <si>
    <t>Repairs &amp; Maintenance</t>
  </si>
  <si>
    <t>Transportation</t>
  </si>
  <si>
    <t>Professional Fees</t>
  </si>
  <si>
    <t>Creative Service Fees</t>
  </si>
  <si>
    <t>Rent</t>
  </si>
  <si>
    <t>Telephone</t>
  </si>
  <si>
    <t>Internet</t>
  </si>
  <si>
    <t>Utilities</t>
  </si>
  <si>
    <t>Insurance</t>
  </si>
  <si>
    <t>Taxes (Real Estate, etc.)</t>
  </si>
  <si>
    <t>Interest</t>
  </si>
  <si>
    <t>Depreciation</t>
  </si>
  <si>
    <t>Research</t>
  </si>
  <si>
    <t>Other expenses (Logo Mugs)</t>
  </si>
  <si>
    <t>Misc. (unspecified)</t>
  </si>
  <si>
    <t>Total Expenses</t>
  </si>
  <si>
    <t>Net Profit</t>
  </si>
  <si>
    <t>Fixed Costs</t>
  </si>
  <si>
    <t>Variable Costs</t>
  </si>
  <si>
    <t>Production costs</t>
  </si>
  <si>
    <t xml:space="preserve">   Direct materials</t>
  </si>
  <si>
    <t xml:space="preserve">   Direct labor</t>
  </si>
  <si>
    <t xml:space="preserve">   Indirect production costs</t>
  </si>
  <si>
    <t>Selling expenses</t>
  </si>
  <si>
    <t xml:space="preserve">   Sales salaries &amp; commissions</t>
  </si>
  <si>
    <t xml:space="preserve">   Advertising</t>
  </si>
  <si>
    <t xml:space="preserve">   Miscellaneous selling expense</t>
  </si>
  <si>
    <t>General expenses</t>
  </si>
  <si>
    <t xml:space="preserve">   Office salaries</t>
  </si>
  <si>
    <t xml:space="preserve">   Supplies</t>
  </si>
  <si>
    <t xml:space="preserve">   Miscellaneous general expense</t>
  </si>
  <si>
    <t>TOTAL</t>
  </si>
  <si>
    <t>Sales and Income data</t>
  </si>
  <si>
    <t xml:space="preserve">  Selling price per unit</t>
  </si>
  <si>
    <t xml:space="preserve">  Expected unit sales</t>
  </si>
  <si>
    <t xml:space="preserve">  Target operating income for the period</t>
  </si>
  <si>
    <t>Results</t>
  </si>
  <si>
    <t xml:space="preserve">  Contribution margin per unit </t>
  </si>
  <si>
    <t xml:space="preserve">  Unit sales at break-even point </t>
  </si>
  <si>
    <t xml:space="preserve">  Dollar sales at break-even point</t>
  </si>
  <si>
    <t xml:space="preserve">  Dollar sales at expected level</t>
  </si>
  <si>
    <t xml:space="preserve">  Expected operating income</t>
  </si>
  <si>
    <t xml:space="preserve">  Unit sales at target operating income</t>
  </si>
  <si>
    <t xml:space="preserve">  Dollar sales at target operating income</t>
  </si>
  <si>
    <t>ASSETS</t>
  </si>
  <si>
    <t>Current Assets</t>
  </si>
  <si>
    <t>Cash</t>
  </si>
  <si>
    <t>Inventory</t>
  </si>
  <si>
    <t>Prepaid expenses</t>
  </si>
  <si>
    <t>Total Current Assets</t>
  </si>
  <si>
    <t>Fixed Assets</t>
  </si>
  <si>
    <t>Equipment (net)</t>
  </si>
  <si>
    <t>Total Net Fixed Assets</t>
  </si>
  <si>
    <t>TOTAL ASSETS</t>
  </si>
  <si>
    <t>LIABILITIES</t>
  </si>
  <si>
    <t>Current Liabilities</t>
  </si>
  <si>
    <t>Accounts payable</t>
  </si>
  <si>
    <t>Short-term notes</t>
  </si>
  <si>
    <t>Accruals &amp; other payables</t>
  </si>
  <si>
    <t>Total Current Liabilities</t>
  </si>
  <si>
    <t>Property Lease</t>
  </si>
  <si>
    <t>Other long-term liabilities</t>
  </si>
  <si>
    <t>Total Long-term Liabilities</t>
  </si>
  <si>
    <t>Shareholder's Equity</t>
  </si>
  <si>
    <t>Capital stock</t>
  </si>
  <si>
    <t>Retained earnings</t>
  </si>
  <si>
    <t>Total Shareholders' Equity</t>
  </si>
  <si>
    <t>TOTAL LIABILITIES &amp; EQUITY</t>
  </si>
  <si>
    <t>Five Year Projections</t>
  </si>
  <si>
    <t>Income Statement</t>
  </si>
  <si>
    <t>Net sales</t>
  </si>
  <si>
    <t>Cost of goods sold</t>
  </si>
  <si>
    <t>Net Operating Income</t>
  </si>
  <si>
    <t>Operating expenses</t>
  </si>
  <si>
    <t>Net Income</t>
  </si>
  <si>
    <t>Cash Flow Statement</t>
  </si>
  <si>
    <t>Beginning balance</t>
  </si>
  <si>
    <t>Cash inflow</t>
  </si>
  <si>
    <t>Cash outflow</t>
  </si>
  <si>
    <t>Ending Cash Balance</t>
  </si>
  <si>
    <t>Balance Sheet</t>
  </si>
  <si>
    <t>Accounts receivable</t>
  </si>
  <si>
    <t>Fixed assets</t>
  </si>
  <si>
    <t>Total Assets</t>
  </si>
  <si>
    <t>Accrued &amp; other liabilities</t>
  </si>
  <si>
    <t>Long-term debt</t>
  </si>
  <si>
    <t>Shareholders' equity</t>
  </si>
  <si>
    <t>Total Liabilities and Equity</t>
  </si>
  <si>
    <t>CASH RECEIVED</t>
  </si>
  <si>
    <t>JANUARY</t>
  </si>
  <si>
    <t>FEBRUARY</t>
  </si>
  <si>
    <t>MARCH</t>
  </si>
  <si>
    <t>APRIL</t>
  </si>
  <si>
    <t>MAY</t>
  </si>
  <si>
    <t>JUNE</t>
  </si>
  <si>
    <t>JULY</t>
  </si>
  <si>
    <t>AUGUST</t>
  </si>
  <si>
    <t>SEPTEMBER</t>
  </si>
  <si>
    <t>OCTOBER</t>
  </si>
  <si>
    <t>NOVEMBER</t>
  </si>
  <si>
    <t>DECEMBER</t>
  </si>
  <si>
    <t>YTD</t>
  </si>
  <si>
    <t>Beginning Cash Balance</t>
  </si>
  <si>
    <t>Collections</t>
  </si>
  <si>
    <t>Loans</t>
  </si>
  <si>
    <t>Total Cash Receipts</t>
  </si>
  <si>
    <t>Total Cash Available</t>
  </si>
  <si>
    <t>OPERATING EXPENSE</t>
  </si>
  <si>
    <t>Purchases</t>
  </si>
  <si>
    <t>Repairs and Maintenance</t>
  </si>
  <si>
    <t>Advertising &amp; Merchandise</t>
  </si>
  <si>
    <t>Legal &amp; Accounting Fees</t>
  </si>
  <si>
    <t>Taxes (Real estate, etc)</t>
  </si>
  <si>
    <t>Total Operating Expense</t>
  </si>
  <si>
    <t>Balance Before Financing</t>
  </si>
  <si>
    <t>CAPITAL &amp; FINANCE EXPENSE</t>
  </si>
  <si>
    <t>Loan Principal Paid</t>
  </si>
  <si>
    <t>Loan Interest Paid</t>
  </si>
  <si>
    <t>Capital Purchases</t>
  </si>
  <si>
    <t>Other Startup (Building Cost)</t>
  </si>
  <si>
    <t>Reserve/Escrow</t>
  </si>
  <si>
    <t>Owner's Withdrawal</t>
  </si>
  <si>
    <t>Total Cap &amp; Fin Expense</t>
  </si>
  <si>
    <t>End Balance</t>
  </si>
  <si>
    <t>NON CASH FLOW OPERATING INFORMATION</t>
  </si>
  <si>
    <t>Sales Volume</t>
  </si>
  <si>
    <t>Accounts Receivable</t>
  </si>
  <si>
    <t>Bad Debt</t>
  </si>
  <si>
    <t>Accounts Payable</t>
  </si>
  <si>
    <t>Other Startup</t>
  </si>
  <si>
    <t xml:space="preserve">% </t>
  </si>
  <si>
    <t>Outside Services (Fees)</t>
  </si>
  <si>
    <t>Food Vendors</t>
  </si>
  <si>
    <t>Non Food Vendors</t>
  </si>
  <si>
    <t>BALANCE</t>
  </si>
  <si>
    <t>Weighted Average Wholesale Pastry</t>
  </si>
  <si>
    <t>Weighted Average Retail Pastry</t>
  </si>
  <si>
    <t>Weighted Average Beverages</t>
  </si>
  <si>
    <t>Weighted Average Merchandise</t>
  </si>
  <si>
    <t>44% of $3.22</t>
  </si>
  <si>
    <t>26% of $3.62</t>
  </si>
  <si>
    <t>28% of $3.37</t>
  </si>
  <si>
    <t>1% of 16</t>
  </si>
  <si>
    <t>Accrued Tax Payable</t>
  </si>
  <si>
    <t>Long Term Notes</t>
  </si>
  <si>
    <t>Short Term Notes</t>
  </si>
  <si>
    <t>Net Accounts Receivable</t>
  </si>
  <si>
    <t>Temporary Investment</t>
  </si>
  <si>
    <t>Prepaid Expenses</t>
  </si>
  <si>
    <t>Long Term Liabilities</t>
  </si>
  <si>
    <t>Long Term Investments</t>
  </si>
  <si>
    <t>Furniture &amp; Fixtures</t>
  </si>
  <si>
    <t>Food Inventory</t>
  </si>
  <si>
    <t>Non-Food Inventory</t>
  </si>
  <si>
    <t>Petty Cash</t>
  </si>
  <si>
    <t xml:space="preserve">  Average Monthly Sales</t>
  </si>
  <si>
    <t>PROJECTED SALES</t>
  </si>
  <si>
    <t>Total Sales</t>
  </si>
  <si>
    <t>SALES FORECAST</t>
  </si>
  <si>
    <t>YEARLY CASH FLOW PROJECTION</t>
  </si>
  <si>
    <t>BALANCE SHEET</t>
  </si>
  <si>
    <t>BREAK EVEN ANALYSIS</t>
  </si>
  <si>
    <t xml:space="preserve">Sales Tax Accrued </t>
  </si>
  <si>
    <t xml:space="preserve"> </t>
  </si>
  <si>
    <t>START-UP</t>
  </si>
  <si>
    <t>Business Name</t>
  </si>
  <si>
    <t>60% pay $10</t>
  </si>
  <si>
    <t>20% pay $5</t>
  </si>
  <si>
    <t>20% pay $20</t>
  </si>
  <si>
    <t>Marketing</t>
  </si>
  <si>
    <t>Collin SBDC Financial Templates</t>
  </si>
  <si>
    <t>Year 1</t>
  </si>
  <si>
    <t>Year 2</t>
  </si>
  <si>
    <t>Year 3</t>
  </si>
  <si>
    <t>Yeat 1 - Year 3</t>
  </si>
  <si>
    <t>Dec 31, Year 1</t>
  </si>
  <si>
    <t>Dec 31, Year 2</t>
  </si>
  <si>
    <t>Dec 31, Year 3</t>
  </si>
  <si>
    <t>Jan</t>
  </si>
  <si>
    <t>Feb</t>
  </si>
  <si>
    <t>Mar</t>
  </si>
  <si>
    <t>Apr</t>
  </si>
  <si>
    <t>May</t>
  </si>
  <si>
    <t>Jun</t>
  </si>
  <si>
    <t>July</t>
  </si>
  <si>
    <t>Aug</t>
  </si>
  <si>
    <t>Sept</t>
  </si>
  <si>
    <t>Oct</t>
  </si>
  <si>
    <t>Nov</t>
  </si>
  <si>
    <t>Dec</t>
  </si>
  <si>
    <t>The North Texas Small Business Development Center Network is funded in part through a Cooperative Agreement with the U.S. Small Business Administration and Dallas College. The North Texas SBDC is an Accredited Member of the Association of Small Business Development Centers. SBDCs are supported by the U.S. Small Business Administration and extended to the public on an on discriminatory basis. The SBA cannot endorse any products, opinions or services of any external parties or services. Reasonable accommodations for persons with disabilities will be made if requested at least two weeks in advance. Language assistance services are available for limited English proficient individuals.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</si>
</sst>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164" formatCode="[$-409]mmm\-yy;@"/>
    <numFmt numFmtId="165" formatCode="0.0"/>
    <numFmt numFmtId="166" formatCode="&quot;$&quot;#,##0.00"/>
    <numFmt numFmtId="167" formatCode="0_)"/>
    <numFmt numFmtId="168" formatCode="m/d"/>
    <numFmt numFmtId="169" formatCode="&quot;$&quot;#,##0"/>
    <numFmt numFmtId="170" formatCode="yyyy"/>
    <numFmt numFmtId="171" formatCode="0_);[Red]\(0\)"/>
  </numFmts>
  <fonts count="33" x14ac:knownFonts="1">
    <font>
      <sz val="10"/>
      <color theme="1"/>
      <name val="Arial"/>
      <family val="2"/>
    </font>
    <font>
      <b/>
      <sz val="10"/>
      <color theme="0"/>
      <name val="Arial"/>
      <family val="2"/>
    </font>
    <font>
      <b/>
      <sz val="10"/>
      <name val="Arial"/>
      <family val="2"/>
    </font>
    <font>
      <sz val="10"/>
      <name val="Arial"/>
      <family val="2"/>
    </font>
    <font>
      <sz val="9"/>
      <color indexed="81"/>
      <name val="Tahoma"/>
      <family val="2"/>
    </font>
    <font>
      <b/>
      <sz val="9"/>
      <name val="Arial"/>
      <family val="2"/>
    </font>
    <font>
      <sz val="9"/>
      <name val="Arial"/>
      <family val="2"/>
    </font>
    <font>
      <sz val="8"/>
      <name val="Arial"/>
      <family val="2"/>
    </font>
    <font>
      <sz val="7"/>
      <name val="Arial"/>
      <family val="2"/>
    </font>
    <font>
      <b/>
      <sz val="26"/>
      <name val="Arial"/>
      <family val="2"/>
    </font>
    <font>
      <b/>
      <sz val="18"/>
      <name val="Arial"/>
      <family val="2"/>
    </font>
    <font>
      <b/>
      <sz val="10"/>
      <color indexed="8"/>
      <name val="Arial"/>
      <family val="2"/>
    </font>
    <font>
      <sz val="10"/>
      <color indexed="18"/>
      <name val="Arial"/>
      <family val="2"/>
    </font>
    <font>
      <sz val="10"/>
      <color indexed="8"/>
      <name val="Arial"/>
      <family val="2"/>
    </font>
    <font>
      <sz val="12"/>
      <color indexed="8"/>
      <name val="Arial"/>
      <family val="2"/>
    </font>
    <font>
      <b/>
      <sz val="12"/>
      <color indexed="8"/>
      <name val="Arial"/>
      <family val="2"/>
    </font>
    <font>
      <u/>
      <sz val="10"/>
      <color indexed="8"/>
      <name val="Arial"/>
      <family val="2"/>
    </font>
    <font>
      <sz val="10"/>
      <color indexed="81"/>
      <name val="Arial"/>
      <family val="2"/>
    </font>
    <font>
      <b/>
      <sz val="14"/>
      <name val="Arial"/>
      <family val="2"/>
    </font>
    <font>
      <b/>
      <sz val="12"/>
      <name val="Arial"/>
      <family val="2"/>
    </font>
    <font>
      <sz val="12"/>
      <name val="Arial"/>
      <family val="2"/>
    </font>
    <font>
      <b/>
      <i/>
      <sz val="12"/>
      <name val="Arial"/>
      <family val="2"/>
    </font>
    <font>
      <u/>
      <sz val="10"/>
      <color indexed="12"/>
      <name val="Arial"/>
      <family val="2"/>
    </font>
    <font>
      <u/>
      <sz val="12"/>
      <color indexed="12"/>
      <name val="Arial"/>
      <family val="2"/>
    </font>
    <font>
      <b/>
      <sz val="14"/>
      <color indexed="8"/>
      <name val="Arial"/>
      <family val="2"/>
    </font>
    <font>
      <b/>
      <sz val="11"/>
      <color theme="3" tint="0.59999389629810485"/>
      <name val="Arial"/>
      <family val="2"/>
    </font>
    <font>
      <b/>
      <sz val="9"/>
      <color theme="0"/>
      <name val="Arial"/>
      <family val="2"/>
    </font>
    <font>
      <sz val="9"/>
      <color theme="0"/>
      <name val="Arial"/>
      <family val="2"/>
    </font>
    <font>
      <sz val="8"/>
      <color theme="0"/>
      <name val="Arial"/>
      <family val="2"/>
    </font>
    <font>
      <sz val="14"/>
      <name val="Arial"/>
      <family val="2"/>
    </font>
    <font>
      <u/>
      <sz val="10"/>
      <color theme="11"/>
      <name val="Arial"/>
      <family val="2"/>
    </font>
    <font>
      <b/>
      <sz val="26"/>
      <color theme="1"/>
      <name val="Arial"/>
      <family val="2"/>
    </font>
    <font>
      <i/>
      <sz val="11"/>
      <color rgb="FFA6A6A6"/>
      <name val="Aptos"/>
    </font>
  </fonts>
  <fills count="2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41"/>
        <bgColor indexed="64"/>
      </patternFill>
    </fill>
    <fill>
      <patternFill patternType="solid">
        <fgColor indexed="46"/>
        <bgColor indexed="64"/>
      </patternFill>
    </fill>
    <fill>
      <patternFill patternType="solid">
        <fgColor indexed="9"/>
        <bgColor indexed="64"/>
      </patternFill>
    </fill>
    <fill>
      <patternFill patternType="solid">
        <fgColor theme="3" tint="0.59999389629810485"/>
        <bgColor indexed="9"/>
      </patternFill>
    </fill>
    <fill>
      <patternFill patternType="solid">
        <fgColor theme="0"/>
        <bgColor indexed="9"/>
      </patternFill>
    </fill>
    <fill>
      <patternFill patternType="solid">
        <fgColor indexed="9"/>
        <bgColor indexed="9"/>
      </patternFill>
    </fill>
    <fill>
      <patternFill patternType="solid">
        <fgColor theme="0" tint="-0.14999847407452621"/>
        <bgColor indexed="9"/>
      </patternFill>
    </fill>
    <fill>
      <patternFill patternType="solid">
        <fgColor theme="0"/>
        <bgColor indexed="26"/>
      </patternFill>
    </fill>
    <fill>
      <patternFill patternType="solid">
        <fgColor indexed="9"/>
        <bgColor indexed="26"/>
      </patternFill>
    </fill>
    <fill>
      <patternFill patternType="solid">
        <fgColor theme="0" tint="-0.249977111117893"/>
        <bgColor indexed="9"/>
      </patternFill>
    </fill>
    <fill>
      <patternFill patternType="solid">
        <fgColor theme="1"/>
        <bgColor indexed="26"/>
      </patternFill>
    </fill>
    <fill>
      <patternFill patternType="solid">
        <fgColor theme="1"/>
        <bgColor indexed="9"/>
      </patternFill>
    </fill>
    <fill>
      <patternFill patternType="solid">
        <fgColor theme="0" tint="-0.14999847407452621"/>
        <bgColor indexed="26"/>
      </patternFill>
    </fill>
    <fill>
      <patternFill patternType="solid">
        <fgColor theme="1"/>
        <bgColor indexed="64"/>
      </patternFill>
    </fill>
    <fill>
      <patternFill patternType="solid">
        <fgColor rgb="FFFFFF00"/>
        <bgColor indexed="64"/>
      </patternFill>
    </fill>
    <fill>
      <patternFill patternType="solid">
        <fgColor rgb="FFFFFF00"/>
        <bgColor indexed="9"/>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thin">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thin">
        <color auto="1"/>
      </right>
      <top/>
      <bottom/>
      <diagonal/>
    </border>
    <border>
      <left style="thin">
        <color indexed="8"/>
      </left>
      <right/>
      <top style="double">
        <color indexed="8"/>
      </top>
      <bottom/>
      <diagonal/>
    </border>
    <border>
      <left style="thin">
        <color indexed="8"/>
      </left>
      <right style="thin">
        <color indexed="8"/>
      </right>
      <top style="double">
        <color indexed="8"/>
      </top>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style="thin">
        <color indexed="8"/>
      </left>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top style="medium">
        <color indexed="8"/>
      </top>
      <bottom/>
      <diagonal/>
    </border>
    <border>
      <left style="thin">
        <color auto="1"/>
      </left>
      <right style="thin">
        <color auto="1"/>
      </right>
      <top style="thin">
        <color auto="1"/>
      </top>
      <bottom style="double">
        <color auto="1"/>
      </bottom>
      <diagonal/>
    </border>
    <border>
      <left style="thin">
        <color indexed="8"/>
      </left>
      <right/>
      <top style="double">
        <color indexed="8"/>
      </top>
      <bottom style="double">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double">
        <color indexed="8"/>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s>
  <cellStyleXfs count="19">
    <xf numFmtId="0" fontId="0" fillId="0" borderId="0"/>
    <xf numFmtId="0" fontId="22" fillId="0" borderId="0" applyNumberFormat="0" applyFill="0" applyBorder="0" applyAlignment="0" applyProtection="0">
      <alignment vertical="top"/>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cellStyleXfs>
  <cellXfs count="249">
    <xf numFmtId="0" fontId="0" fillId="0" borderId="0" xfId="0"/>
    <xf numFmtId="3" fontId="3" fillId="0" borderId="0" xfId="0" applyNumberFormat="1" applyFont="1"/>
    <xf numFmtId="0" fontId="3" fillId="0" borderId="0" xfId="0" applyFont="1"/>
    <xf numFmtId="0" fontId="5" fillId="0" borderId="0" xfId="0" applyFont="1" applyAlignment="1">
      <alignment horizontal="center" textRotation="60" wrapText="1"/>
    </xf>
    <xf numFmtId="3" fontId="6" fillId="0" borderId="0" xfId="0" applyNumberFormat="1" applyFont="1" applyAlignment="1">
      <alignment vertical="center" wrapText="1"/>
    </xf>
    <xf numFmtId="3" fontId="3" fillId="0" borderId="0" xfId="0" applyNumberFormat="1" applyFont="1" applyAlignment="1">
      <alignment horizontal="right"/>
    </xf>
    <xf numFmtId="0" fontId="3" fillId="3" borderId="0" xfId="0" applyFont="1" applyFill="1"/>
    <xf numFmtId="0" fontId="12" fillId="10" borderId="0" xfId="0" applyFont="1" applyFill="1" applyAlignment="1">
      <alignment horizontal="centerContinuous"/>
    </xf>
    <xf numFmtId="0" fontId="13" fillId="10" borderId="0" xfId="0" applyFont="1" applyFill="1"/>
    <xf numFmtId="0" fontId="14" fillId="10" borderId="2" xfId="0" applyFont="1" applyFill="1" applyBorder="1"/>
    <xf numFmtId="0" fontId="15" fillId="11" borderId="2" xfId="0" applyFont="1" applyFill="1" applyBorder="1" applyAlignment="1">
      <alignment horizontal="center" vertical="center"/>
    </xf>
    <xf numFmtId="0" fontId="13" fillId="9" borderId="2" xfId="0" applyFont="1" applyFill="1" applyBorder="1"/>
    <xf numFmtId="0" fontId="13" fillId="10" borderId="2" xfId="0" applyFont="1" applyFill="1" applyBorder="1"/>
    <xf numFmtId="0" fontId="16" fillId="10" borderId="2" xfId="0" applyFont="1" applyFill="1" applyBorder="1"/>
    <xf numFmtId="0" fontId="13" fillId="9" borderId="2" xfId="0" applyFont="1" applyFill="1" applyBorder="1" applyAlignment="1">
      <alignment horizontal="left"/>
    </xf>
    <xf numFmtId="0" fontId="11" fillId="11" borderId="2" xfId="0" applyFont="1" applyFill="1" applyBorder="1"/>
    <xf numFmtId="0" fontId="0" fillId="3" borderId="0" xfId="0" applyFill="1"/>
    <xf numFmtId="0" fontId="3" fillId="9" borderId="0" xfId="0" applyFont="1" applyFill="1"/>
    <xf numFmtId="0" fontId="3" fillId="10" borderId="1" xfId="0" applyFont="1" applyFill="1" applyBorder="1"/>
    <xf numFmtId="0" fontId="3" fillId="10" borderId="3" xfId="0" applyFont="1" applyFill="1" applyBorder="1"/>
    <xf numFmtId="0" fontId="3" fillId="10" borderId="5" xfId="0" applyFont="1" applyFill="1" applyBorder="1"/>
    <xf numFmtId="6" fontId="3" fillId="13" borderId="2" xfId="0" applyNumberFormat="1" applyFont="1" applyFill="1" applyBorder="1" applyProtection="1">
      <protection locked="0"/>
    </xf>
    <xf numFmtId="0" fontId="3" fillId="10" borderId="9" xfId="0" applyFont="1" applyFill="1" applyBorder="1"/>
    <xf numFmtId="0" fontId="3" fillId="10" borderId="13" xfId="0" applyFont="1" applyFill="1" applyBorder="1"/>
    <xf numFmtId="6" fontId="3" fillId="13" borderId="6" xfId="0" applyNumberFormat="1" applyFont="1" applyFill="1" applyBorder="1" applyProtection="1">
      <protection locked="0"/>
    </xf>
    <xf numFmtId="0" fontId="3" fillId="10" borderId="17" xfId="0" applyFont="1" applyFill="1" applyBorder="1"/>
    <xf numFmtId="0" fontId="3" fillId="10" borderId="12" xfId="0" applyFont="1" applyFill="1" applyBorder="1"/>
    <xf numFmtId="0" fontId="3" fillId="10" borderId="7" xfId="0" applyFont="1" applyFill="1" applyBorder="1"/>
    <xf numFmtId="6" fontId="3" fillId="10" borderId="6" xfId="0" applyNumberFormat="1" applyFont="1" applyFill="1" applyBorder="1"/>
    <xf numFmtId="6" fontId="3" fillId="11" borderId="16" xfId="0" applyNumberFormat="1" applyFont="1" applyFill="1" applyBorder="1" applyAlignment="1">
      <alignment vertical="center"/>
    </xf>
    <xf numFmtId="6" fontId="3" fillId="11" borderId="22" xfId="0" applyNumberFormat="1" applyFont="1" applyFill="1" applyBorder="1" applyAlignment="1">
      <alignment vertical="center"/>
    </xf>
    <xf numFmtId="0" fontId="3" fillId="10" borderId="0" xfId="0" applyFont="1" applyFill="1"/>
    <xf numFmtId="0" fontId="20" fillId="10" borderId="3" xfId="0" applyFont="1" applyFill="1" applyBorder="1"/>
    <xf numFmtId="0" fontId="20" fillId="10" borderId="5" xfId="0" applyFont="1" applyFill="1" applyBorder="1"/>
    <xf numFmtId="6" fontId="20" fillId="13" borderId="2" xfId="0" applyNumberFormat="1" applyFont="1" applyFill="1" applyBorder="1" applyProtection="1">
      <protection locked="0"/>
    </xf>
    <xf numFmtId="6" fontId="20" fillId="10" borderId="2" xfId="0" applyNumberFormat="1" applyFont="1" applyFill="1" applyBorder="1"/>
    <xf numFmtId="0" fontId="20" fillId="10" borderId="9" xfId="0" applyFont="1" applyFill="1" applyBorder="1"/>
    <xf numFmtId="0" fontId="20" fillId="10" borderId="13" xfId="0" applyFont="1" applyFill="1" applyBorder="1"/>
    <xf numFmtId="6" fontId="20" fillId="13" borderId="6" xfId="0" applyNumberFormat="1" applyFont="1" applyFill="1" applyBorder="1" applyProtection="1">
      <protection locked="0"/>
    </xf>
    <xf numFmtId="6" fontId="20" fillId="10" borderId="16" xfId="0" applyNumberFormat="1" applyFont="1" applyFill="1" applyBorder="1"/>
    <xf numFmtId="6" fontId="20" fillId="11" borderId="16" xfId="0" applyNumberFormat="1" applyFont="1" applyFill="1" applyBorder="1"/>
    <xf numFmtId="0" fontId="20" fillId="10" borderId="11" xfId="0" applyFont="1" applyFill="1" applyBorder="1"/>
    <xf numFmtId="0" fontId="20" fillId="10" borderId="23" xfId="0" applyFont="1" applyFill="1" applyBorder="1"/>
    <xf numFmtId="6" fontId="20" fillId="13" borderId="8" xfId="0" applyNumberFormat="1" applyFont="1" applyFill="1" applyBorder="1" applyProtection="1">
      <protection locked="0"/>
    </xf>
    <xf numFmtId="0" fontId="20" fillId="10" borderId="17" xfId="0" applyFont="1" applyFill="1" applyBorder="1"/>
    <xf numFmtId="0" fontId="20" fillId="10" borderId="12" xfId="0" applyFont="1" applyFill="1" applyBorder="1"/>
    <xf numFmtId="6" fontId="20" fillId="13" borderId="7" xfId="0" applyNumberFormat="1" applyFont="1" applyFill="1" applyBorder="1" applyProtection="1">
      <protection locked="0"/>
    </xf>
    <xf numFmtId="6" fontId="20" fillId="10" borderId="7" xfId="0" applyNumberFormat="1" applyFont="1" applyFill="1" applyBorder="1"/>
    <xf numFmtId="167" fontId="19" fillId="17" borderId="2" xfId="0" applyNumberFormat="1" applyFont="1" applyFill="1" applyBorder="1" applyAlignment="1" applyProtection="1">
      <alignment horizontal="center"/>
      <protection locked="0"/>
    </xf>
    <xf numFmtId="167" fontId="19" fillId="11" borderId="2" xfId="0" applyNumberFormat="1" applyFont="1" applyFill="1" applyBorder="1" applyAlignment="1">
      <alignment horizontal="center"/>
    </xf>
    <xf numFmtId="0" fontId="13" fillId="3" borderId="0" xfId="0" applyFont="1" applyFill="1" applyAlignment="1">
      <alignment vertical="center"/>
    </xf>
    <xf numFmtId="0" fontId="13" fillId="3" borderId="0" xfId="0" applyFont="1" applyFill="1"/>
    <xf numFmtId="49" fontId="24" fillId="3" borderId="0" xfId="0" applyNumberFormat="1" applyFont="1" applyFill="1" applyAlignment="1" applyProtection="1">
      <alignment horizontal="center"/>
      <protection locked="0"/>
    </xf>
    <xf numFmtId="49" fontId="25" fillId="3" borderId="0" xfId="0" applyNumberFormat="1" applyFont="1" applyFill="1" applyAlignment="1" applyProtection="1">
      <alignment horizontal="center"/>
      <protection locked="0"/>
    </xf>
    <xf numFmtId="168" fontId="2" fillId="11" borderId="2" xfId="0" applyNumberFormat="1" applyFont="1" applyFill="1" applyBorder="1" applyAlignment="1">
      <alignment horizontal="centerContinuous"/>
    </xf>
    <xf numFmtId="168" fontId="2" fillId="11" borderId="2" xfId="0" applyNumberFormat="1" applyFont="1" applyFill="1" applyBorder="1" applyAlignment="1">
      <alignment horizontal="center"/>
    </xf>
    <xf numFmtId="168" fontId="1" fillId="16" borderId="2" xfId="0" applyNumberFormat="1" applyFont="1" applyFill="1" applyBorder="1" applyAlignment="1">
      <alignment horizontal="center"/>
    </xf>
    <xf numFmtId="0" fontId="13" fillId="0" borderId="0" xfId="0" applyFont="1"/>
    <xf numFmtId="0" fontId="11" fillId="10" borderId="2" xfId="0" applyFont="1" applyFill="1" applyBorder="1"/>
    <xf numFmtId="6" fontId="11" fillId="10" borderId="2" xfId="0" applyNumberFormat="1" applyFont="1" applyFill="1" applyBorder="1" applyAlignment="1">
      <alignment horizontal="right"/>
    </xf>
    <xf numFmtId="6" fontId="11" fillId="10" borderId="2" xfId="0" applyNumberFormat="1" applyFont="1" applyFill="1" applyBorder="1"/>
    <xf numFmtId="6" fontId="13" fillId="10" borderId="2" xfId="0" applyNumberFormat="1" applyFont="1" applyFill="1" applyBorder="1"/>
    <xf numFmtId="0" fontId="13" fillId="0" borderId="2" xfId="0" applyFont="1" applyBorder="1" applyProtection="1">
      <protection locked="0"/>
    </xf>
    <xf numFmtId="6" fontId="13" fillId="10" borderId="2" xfId="0" applyNumberFormat="1" applyFont="1" applyFill="1" applyBorder="1" applyAlignment="1">
      <alignment horizontal="right"/>
    </xf>
    <xf numFmtId="0" fontId="13" fillId="0" borderId="6" xfId="0" applyFont="1" applyBorder="1" applyProtection="1">
      <protection locked="0"/>
    </xf>
    <xf numFmtId="6" fontId="1" fillId="15" borderId="26" xfId="0" applyNumberFormat="1" applyFont="1" applyFill="1" applyBorder="1" applyProtection="1">
      <protection locked="0"/>
    </xf>
    <xf numFmtId="6" fontId="1" fillId="9" borderId="29" xfId="0" applyNumberFormat="1" applyFont="1" applyFill="1" applyBorder="1"/>
    <xf numFmtId="0" fontId="3" fillId="13" borderId="30" xfId="0" applyFont="1" applyFill="1" applyBorder="1" applyProtection="1">
      <protection locked="0"/>
    </xf>
    <xf numFmtId="6" fontId="13" fillId="13" borderId="31" xfId="0" applyNumberFormat="1" applyFont="1" applyFill="1" applyBorder="1" applyProtection="1">
      <protection locked="0"/>
    </xf>
    <xf numFmtId="0" fontId="3" fillId="13" borderId="31" xfId="0" applyFont="1" applyFill="1" applyBorder="1" applyProtection="1">
      <protection locked="0"/>
    </xf>
    <xf numFmtId="6" fontId="13" fillId="3" borderId="0" xfId="0" applyNumberFormat="1" applyFont="1" applyFill="1"/>
    <xf numFmtId="6" fontId="13" fillId="13" borderId="32" xfId="0" applyNumberFormat="1" applyFont="1" applyFill="1" applyBorder="1" applyProtection="1">
      <protection locked="0"/>
    </xf>
    <xf numFmtId="6" fontId="1" fillId="16" borderId="26" xfId="0" applyNumberFormat="1" applyFont="1" applyFill="1" applyBorder="1"/>
    <xf numFmtId="169" fontId="13" fillId="13" borderId="24" xfId="0" applyNumberFormat="1" applyFont="1" applyFill="1" applyBorder="1" applyProtection="1">
      <protection locked="0"/>
    </xf>
    <xf numFmtId="169" fontId="13" fillId="13" borderId="31" xfId="0" applyNumberFormat="1" applyFont="1" applyFill="1" applyBorder="1" applyProtection="1">
      <protection locked="0"/>
    </xf>
    <xf numFmtId="0" fontId="3" fillId="13" borderId="33" xfId="0" applyFont="1" applyFill="1" applyBorder="1" applyProtection="1">
      <protection locked="0"/>
    </xf>
    <xf numFmtId="169" fontId="13" fillId="13" borderId="32" xfId="0" applyNumberFormat="1" applyFont="1" applyFill="1" applyBorder="1" applyProtection="1">
      <protection locked="0"/>
    </xf>
    <xf numFmtId="6" fontId="1" fillId="16" borderId="35" xfId="0" applyNumberFormat="1" applyFont="1" applyFill="1" applyBorder="1"/>
    <xf numFmtId="6" fontId="1" fillId="9" borderId="36" xfId="0" applyNumberFormat="1" applyFont="1" applyFill="1" applyBorder="1"/>
    <xf numFmtId="169" fontId="3" fillId="10" borderId="2" xfId="0" applyNumberFormat="1" applyFont="1" applyFill="1" applyBorder="1"/>
    <xf numFmtId="169" fontId="3" fillId="10" borderId="37" xfId="0" applyNumberFormat="1" applyFont="1" applyFill="1" applyBorder="1"/>
    <xf numFmtId="169" fontId="3" fillId="3" borderId="37" xfId="0" applyNumberFormat="1" applyFont="1" applyFill="1" applyBorder="1"/>
    <xf numFmtId="6" fontId="13" fillId="10" borderId="1" xfId="0" applyNumberFormat="1" applyFont="1" applyFill="1" applyBorder="1" applyAlignment="1">
      <alignment horizontal="right"/>
    </xf>
    <xf numFmtId="6" fontId="13" fillId="10" borderId="1" xfId="0" applyNumberFormat="1" applyFont="1" applyFill="1" applyBorder="1"/>
    <xf numFmtId="0" fontId="11" fillId="11" borderId="38" xfId="0" applyFont="1" applyFill="1" applyBorder="1" applyAlignment="1">
      <alignment horizontal="right"/>
    </xf>
    <xf numFmtId="6" fontId="11" fillId="17" borderId="26" xfId="0" applyNumberFormat="1" applyFont="1" applyFill="1" applyBorder="1" applyProtection="1">
      <protection locked="0"/>
    </xf>
    <xf numFmtId="0" fontId="11" fillId="11" borderId="39" xfId="0" applyFont="1" applyFill="1" applyBorder="1" applyAlignment="1">
      <alignment horizontal="right"/>
    </xf>
    <xf numFmtId="6" fontId="11" fillId="17" borderId="40" xfId="0" applyNumberFormat="1" applyFont="1" applyFill="1" applyBorder="1" applyProtection="1">
      <protection locked="0"/>
    </xf>
    <xf numFmtId="6" fontId="11" fillId="11" borderId="40" xfId="0" applyNumberFormat="1" applyFont="1" applyFill="1" applyBorder="1"/>
    <xf numFmtId="0" fontId="11" fillId="11" borderId="34" xfId="0" applyFont="1" applyFill="1" applyBorder="1" applyAlignment="1">
      <alignment horizontal="right"/>
    </xf>
    <xf numFmtId="0" fontId="11" fillId="11" borderId="27" xfId="0" applyFont="1" applyFill="1" applyBorder="1" applyAlignment="1">
      <alignment horizontal="right"/>
    </xf>
    <xf numFmtId="6" fontId="11" fillId="17" borderId="28" xfId="0" applyNumberFormat="1" applyFont="1" applyFill="1" applyBorder="1" applyProtection="1">
      <protection locked="0"/>
    </xf>
    <xf numFmtId="0" fontId="11" fillId="11" borderId="24" xfId="0" applyFont="1" applyFill="1" applyBorder="1" applyAlignment="1">
      <alignment horizontal="right"/>
    </xf>
    <xf numFmtId="0" fontId="11" fillId="11" borderId="28" xfId="0" applyFont="1" applyFill="1" applyBorder="1" applyAlignment="1">
      <alignment horizontal="right"/>
    </xf>
    <xf numFmtId="6" fontId="11" fillId="17" borderId="35" xfId="0" applyNumberFormat="1" applyFont="1" applyFill="1" applyBorder="1" applyProtection="1">
      <protection locked="0"/>
    </xf>
    <xf numFmtId="6" fontId="11" fillId="17" borderId="25" xfId="0" applyNumberFormat="1" applyFont="1" applyFill="1" applyBorder="1" applyProtection="1">
      <protection locked="0"/>
    </xf>
    <xf numFmtId="6" fontId="11" fillId="11" borderId="28" xfId="0" applyNumberFormat="1" applyFont="1" applyFill="1" applyBorder="1"/>
    <xf numFmtId="3" fontId="3" fillId="3" borderId="0" xfId="0" applyNumberFormat="1" applyFont="1" applyFill="1"/>
    <xf numFmtId="0" fontId="3" fillId="3" borderId="0" xfId="0" applyFont="1" applyFill="1" applyAlignment="1">
      <alignment horizontal="right"/>
    </xf>
    <xf numFmtId="0" fontId="5" fillId="3" borderId="0" xfId="0" applyFont="1" applyFill="1" applyAlignment="1">
      <alignment horizontal="center" textRotation="60" wrapText="1"/>
    </xf>
    <xf numFmtId="3" fontId="6" fillId="3" borderId="0" xfId="0" applyNumberFormat="1" applyFont="1" applyFill="1" applyAlignment="1">
      <alignment vertical="center" wrapText="1"/>
    </xf>
    <xf numFmtId="3" fontId="6" fillId="3" borderId="0" xfId="0" applyNumberFormat="1" applyFont="1" applyFill="1" applyAlignment="1">
      <alignment wrapText="1"/>
    </xf>
    <xf numFmtId="165" fontId="6" fillId="3" borderId="0" xfId="0" applyNumberFormat="1" applyFont="1" applyFill="1" applyAlignment="1">
      <alignment horizontal="right" vertical="center" wrapText="1"/>
    </xf>
    <xf numFmtId="3" fontId="8" fillId="3" borderId="0" xfId="0" applyNumberFormat="1" applyFont="1" applyFill="1" applyAlignment="1">
      <alignment wrapText="1"/>
    </xf>
    <xf numFmtId="0" fontId="7" fillId="3" borderId="0" xfId="0" applyFont="1" applyFill="1" applyAlignment="1">
      <alignment wrapText="1"/>
    </xf>
    <xf numFmtId="3" fontId="8" fillId="3" borderId="0" xfId="0" applyNumberFormat="1" applyFont="1" applyFill="1" applyAlignment="1">
      <alignment horizontal="right" wrapText="1"/>
    </xf>
    <xf numFmtId="3" fontId="3" fillId="3" borderId="0" xfId="0" applyNumberFormat="1" applyFont="1" applyFill="1" applyAlignment="1">
      <alignment horizontal="right"/>
    </xf>
    <xf numFmtId="0" fontId="6" fillId="3" borderId="0" xfId="0" applyFont="1" applyFill="1" applyAlignment="1">
      <alignment wrapText="1"/>
    </xf>
    <xf numFmtId="165" fontId="6" fillId="3" borderId="0" xfId="0" applyNumberFormat="1" applyFont="1" applyFill="1" applyAlignment="1">
      <alignment horizontal="right" wrapText="1"/>
    </xf>
    <xf numFmtId="165" fontId="7" fillId="3" borderId="0" xfId="0" applyNumberFormat="1" applyFont="1" applyFill="1" applyAlignment="1">
      <alignment horizontal="right" wrapText="1"/>
    </xf>
    <xf numFmtId="3" fontId="6" fillId="2" borderId="2" xfId="0" applyNumberFormat="1" applyFont="1" applyFill="1" applyBorder="1" applyAlignment="1">
      <alignment horizontal="right" vertical="center" wrapText="1"/>
    </xf>
    <xf numFmtId="0" fontId="6" fillId="3" borderId="2" xfId="0" applyFont="1" applyFill="1" applyBorder="1" applyAlignment="1">
      <alignment vertical="center" wrapText="1"/>
    </xf>
    <xf numFmtId="165" fontId="6" fillId="3" borderId="2" xfId="0" applyNumberFormat="1" applyFont="1" applyFill="1" applyBorder="1" applyAlignment="1">
      <alignment vertical="center" wrapText="1"/>
    </xf>
    <xf numFmtId="3" fontId="6" fillId="3" borderId="2" xfId="0" applyNumberFormat="1" applyFont="1" applyFill="1" applyBorder="1" applyAlignment="1">
      <alignment vertical="center" wrapText="1"/>
    </xf>
    <xf numFmtId="165" fontId="6" fillId="4" borderId="2" xfId="0" applyNumberFormat="1" applyFont="1" applyFill="1" applyBorder="1" applyAlignment="1">
      <alignment horizontal="right" vertical="center" wrapText="1"/>
    </xf>
    <xf numFmtId="165" fontId="7" fillId="4" borderId="2" xfId="0" applyNumberFormat="1" applyFont="1" applyFill="1" applyBorder="1" applyAlignment="1">
      <alignment horizontal="right" vertical="center" wrapText="1"/>
    </xf>
    <xf numFmtId="0" fontId="6" fillId="0" borderId="2" xfId="0" applyFont="1" applyBorder="1" applyAlignment="1">
      <alignment vertical="center" wrapText="1"/>
    </xf>
    <xf numFmtId="165" fontId="6" fillId="0" borderId="2" xfId="0" applyNumberFormat="1" applyFont="1" applyBorder="1" applyAlignment="1">
      <alignment vertical="center" wrapText="1"/>
    </xf>
    <xf numFmtId="3" fontId="6" fillId="0" borderId="2" xfId="0" applyNumberFormat="1" applyFont="1" applyBorder="1" applyAlignment="1">
      <alignment vertical="center" wrapText="1"/>
    </xf>
    <xf numFmtId="3" fontId="6" fillId="7" borderId="2" xfId="0" applyNumberFormat="1" applyFont="1" applyFill="1" applyBorder="1" applyAlignment="1">
      <alignment vertical="center" wrapText="1"/>
    </xf>
    <xf numFmtId="0" fontId="6" fillId="5" borderId="2" xfId="0" applyFont="1" applyFill="1" applyBorder="1" applyAlignment="1">
      <alignment vertical="center" wrapText="1"/>
    </xf>
    <xf numFmtId="165" fontId="6" fillId="5" borderId="2" xfId="0" applyNumberFormat="1" applyFont="1" applyFill="1" applyBorder="1" applyAlignment="1">
      <alignment vertical="center" wrapText="1"/>
    </xf>
    <xf numFmtId="3" fontId="6" fillId="5" borderId="2" xfId="0" applyNumberFormat="1" applyFont="1" applyFill="1" applyBorder="1" applyAlignment="1">
      <alignment vertical="center" wrapText="1"/>
    </xf>
    <xf numFmtId="165" fontId="6" fillId="6" borderId="2" xfId="0" applyNumberFormat="1" applyFont="1" applyFill="1" applyBorder="1" applyAlignment="1">
      <alignment horizontal="right" vertical="center" wrapText="1"/>
    </xf>
    <xf numFmtId="165" fontId="7" fillId="2" borderId="2" xfId="0" applyNumberFormat="1" applyFont="1" applyFill="1" applyBorder="1" applyAlignment="1">
      <alignment horizontal="right" vertical="center" wrapText="1"/>
    </xf>
    <xf numFmtId="0" fontId="6" fillId="3" borderId="6" xfId="0" applyFont="1" applyFill="1" applyBorder="1" applyAlignment="1">
      <alignment vertical="center" wrapText="1"/>
    </xf>
    <xf numFmtId="165" fontId="6" fillId="3" borderId="6" xfId="0" applyNumberFormat="1" applyFont="1" applyFill="1" applyBorder="1" applyAlignment="1">
      <alignment vertical="center" wrapText="1"/>
    </xf>
    <xf numFmtId="3" fontId="6" fillId="3" borderId="6" xfId="0" applyNumberFormat="1" applyFont="1" applyFill="1" applyBorder="1" applyAlignment="1">
      <alignment vertical="center" wrapText="1"/>
    </xf>
    <xf numFmtId="165" fontId="6" fillId="4" borderId="6" xfId="0" applyNumberFormat="1" applyFont="1" applyFill="1" applyBorder="1" applyAlignment="1">
      <alignment horizontal="right" vertical="center" wrapText="1"/>
    </xf>
    <xf numFmtId="165" fontId="7" fillId="4" borderId="6" xfId="0" applyNumberFormat="1" applyFont="1" applyFill="1" applyBorder="1" applyAlignment="1">
      <alignment horizontal="right" vertical="center" wrapText="1"/>
    </xf>
    <xf numFmtId="3" fontId="6" fillId="4" borderId="16" xfId="0" applyNumberFormat="1" applyFont="1" applyFill="1" applyBorder="1" applyAlignment="1">
      <alignment vertical="center" wrapText="1"/>
    </xf>
    <xf numFmtId="165" fontId="6" fillId="4" borderId="16" xfId="0" applyNumberFormat="1" applyFont="1" applyFill="1" applyBorder="1" applyAlignment="1">
      <alignment horizontal="right" vertical="center" wrapText="1"/>
    </xf>
    <xf numFmtId="0" fontId="5" fillId="4" borderId="16" xfId="0" applyFont="1" applyFill="1" applyBorder="1" applyAlignment="1">
      <alignment vertical="center" wrapText="1"/>
    </xf>
    <xf numFmtId="165" fontId="6" fillId="4" borderId="16" xfId="0" applyNumberFormat="1" applyFont="1" applyFill="1" applyBorder="1" applyAlignment="1">
      <alignment vertical="center" wrapText="1"/>
    </xf>
    <xf numFmtId="0" fontId="6" fillId="5" borderId="6" xfId="0" applyFont="1" applyFill="1" applyBorder="1" applyAlignment="1">
      <alignment vertical="center" wrapText="1"/>
    </xf>
    <xf numFmtId="165" fontId="6" fillId="5" borderId="6" xfId="0" applyNumberFormat="1" applyFont="1" applyFill="1" applyBorder="1" applyAlignment="1">
      <alignment vertical="center" wrapText="1"/>
    </xf>
    <xf numFmtId="3" fontId="6" fillId="5" borderId="6" xfId="0" applyNumberFormat="1" applyFont="1" applyFill="1" applyBorder="1" applyAlignment="1">
      <alignment vertical="center" wrapText="1"/>
    </xf>
    <xf numFmtId="165" fontId="6" fillId="6" borderId="6" xfId="0" applyNumberFormat="1" applyFont="1" applyFill="1" applyBorder="1" applyAlignment="1">
      <alignment horizontal="right" vertical="center" wrapText="1"/>
    </xf>
    <xf numFmtId="0" fontId="5" fillId="0" borderId="2" xfId="0" applyFont="1" applyBorder="1" applyAlignment="1">
      <alignment horizontal="center" textRotation="60" wrapText="1"/>
    </xf>
    <xf numFmtId="17" fontId="5" fillId="0" borderId="2" xfId="0" applyNumberFormat="1" applyFont="1" applyBorder="1" applyAlignment="1">
      <alignment horizontal="center" textRotation="60" wrapText="1"/>
    </xf>
    <xf numFmtId="9" fontId="5" fillId="0" borderId="2" xfId="0" applyNumberFormat="1" applyFont="1" applyBorder="1" applyAlignment="1">
      <alignment horizontal="center" textRotation="60" wrapText="1"/>
    </xf>
    <xf numFmtId="164" fontId="5" fillId="0" borderId="2" xfId="0" applyNumberFormat="1" applyFont="1" applyBorder="1" applyAlignment="1">
      <alignment horizontal="center" textRotation="60" wrapText="1"/>
    </xf>
    <xf numFmtId="10" fontId="5" fillId="0" borderId="2" xfId="0" applyNumberFormat="1" applyFont="1" applyBorder="1" applyAlignment="1">
      <alignment horizontal="center" textRotation="60" wrapText="1"/>
    </xf>
    <xf numFmtId="6" fontId="1" fillId="9" borderId="0" xfId="0" applyNumberFormat="1" applyFont="1" applyFill="1"/>
    <xf numFmtId="0" fontId="11" fillId="9" borderId="0" xfId="0" applyFont="1" applyFill="1" applyAlignment="1">
      <alignment horizontal="right"/>
    </xf>
    <xf numFmtId="6" fontId="11" fillId="12" borderId="0" xfId="0" applyNumberFormat="1" applyFont="1" applyFill="1" applyProtection="1">
      <protection locked="0"/>
    </xf>
    <xf numFmtId="6" fontId="11" fillId="9" borderId="0" xfId="0" applyNumberFormat="1" applyFont="1" applyFill="1"/>
    <xf numFmtId="0" fontId="3" fillId="13" borderId="41" xfId="0" applyFont="1" applyFill="1" applyBorder="1" applyProtection="1">
      <protection locked="0"/>
    </xf>
    <xf numFmtId="6" fontId="13" fillId="13" borderId="42" xfId="0" applyNumberFormat="1" applyFont="1" applyFill="1" applyBorder="1" applyProtection="1">
      <protection locked="0"/>
    </xf>
    <xf numFmtId="169" fontId="13" fillId="13" borderId="42" xfId="0" applyNumberFormat="1" applyFont="1" applyFill="1" applyBorder="1" applyProtection="1">
      <protection locked="0"/>
    </xf>
    <xf numFmtId="169" fontId="3" fillId="10" borderId="7" xfId="0" applyNumberFormat="1" applyFont="1" applyFill="1" applyBorder="1"/>
    <xf numFmtId="169" fontId="3" fillId="3" borderId="7" xfId="0" applyNumberFormat="1" applyFont="1" applyFill="1" applyBorder="1"/>
    <xf numFmtId="168" fontId="2" fillId="11" borderId="6" xfId="0" applyNumberFormat="1" applyFont="1" applyFill="1" applyBorder="1" applyAlignment="1">
      <alignment horizontal="center"/>
    </xf>
    <xf numFmtId="168" fontId="1" fillId="16" borderId="6" xfId="0" applyNumberFormat="1" applyFont="1" applyFill="1" applyBorder="1" applyAlignment="1">
      <alignment horizontal="center"/>
    </xf>
    <xf numFmtId="168" fontId="2" fillId="11" borderId="6" xfId="0" applyNumberFormat="1" applyFont="1" applyFill="1" applyBorder="1" applyAlignment="1">
      <alignment horizontal="centerContinuous"/>
    </xf>
    <xf numFmtId="169" fontId="13" fillId="12" borderId="0" xfId="0" applyNumberFormat="1" applyFont="1" applyFill="1" applyProtection="1">
      <protection locked="0"/>
    </xf>
    <xf numFmtId="0" fontId="3" fillId="13" borderId="43" xfId="0" applyFont="1" applyFill="1" applyBorder="1" applyProtection="1">
      <protection locked="0"/>
    </xf>
    <xf numFmtId="3" fontId="6" fillId="18" borderId="2" xfId="0" applyNumberFormat="1" applyFont="1" applyFill="1" applyBorder="1" applyAlignment="1">
      <alignment vertical="center" wrapText="1"/>
    </xf>
    <xf numFmtId="3" fontId="6" fillId="18" borderId="2" xfId="0" applyNumberFormat="1" applyFont="1" applyFill="1" applyBorder="1" applyAlignment="1">
      <alignment horizontal="right" vertical="center" wrapText="1"/>
    </xf>
    <xf numFmtId="0" fontId="26" fillId="18" borderId="2" xfId="0" applyFont="1" applyFill="1" applyBorder="1" applyAlignment="1">
      <alignment horizontal="center" textRotation="60" wrapText="1"/>
    </xf>
    <xf numFmtId="9" fontId="26" fillId="18" borderId="2" xfId="0" applyNumberFormat="1" applyFont="1" applyFill="1" applyBorder="1" applyAlignment="1">
      <alignment horizontal="center" textRotation="60" wrapText="1"/>
    </xf>
    <xf numFmtId="3" fontId="27" fillId="18" borderId="16" xfId="0" applyNumberFormat="1" applyFont="1" applyFill="1" applyBorder="1" applyAlignment="1">
      <alignment vertical="center" wrapText="1"/>
    </xf>
    <xf numFmtId="165" fontId="28" fillId="18" borderId="16" xfId="0" applyNumberFormat="1" applyFont="1" applyFill="1" applyBorder="1" applyAlignment="1">
      <alignment horizontal="right" vertical="center" wrapText="1"/>
    </xf>
    <xf numFmtId="166" fontId="2" fillId="3" borderId="0" xfId="0" applyNumberFormat="1" applyFont="1" applyFill="1"/>
    <xf numFmtId="7" fontId="11" fillId="11" borderId="2" xfId="0" applyNumberFormat="1" applyFont="1" applyFill="1" applyBorder="1" applyAlignment="1">
      <alignment vertical="center"/>
    </xf>
    <xf numFmtId="6" fontId="13" fillId="10" borderId="6" xfId="0" applyNumberFormat="1" applyFont="1" applyFill="1" applyBorder="1"/>
    <xf numFmtId="0" fontId="11" fillId="11" borderId="35" xfId="0" applyFont="1" applyFill="1" applyBorder="1" applyAlignment="1">
      <alignment horizontal="right"/>
    </xf>
    <xf numFmtId="6" fontId="1" fillId="15" borderId="35" xfId="0" applyNumberFormat="1" applyFont="1" applyFill="1" applyBorder="1" applyProtection="1">
      <protection locked="0"/>
    </xf>
    <xf numFmtId="0" fontId="3" fillId="10" borderId="3" xfId="0" applyFont="1" applyFill="1" applyBorder="1" applyAlignment="1">
      <alignment horizontal="left"/>
    </xf>
    <xf numFmtId="0" fontId="3" fillId="10" borderId="5" xfId="0" applyFont="1" applyFill="1" applyBorder="1" applyAlignment="1">
      <alignment horizontal="left"/>
    </xf>
    <xf numFmtId="166" fontId="3" fillId="9" borderId="2" xfId="0" applyNumberFormat="1" applyFont="1" applyFill="1" applyBorder="1"/>
    <xf numFmtId="166" fontId="3" fillId="12" borderId="2" xfId="0" applyNumberFormat="1" applyFont="1" applyFill="1" applyBorder="1" applyProtection="1">
      <protection locked="0"/>
    </xf>
    <xf numFmtId="49" fontId="19" fillId="17" borderId="2" xfId="0" applyNumberFormat="1" applyFont="1" applyFill="1" applyBorder="1" applyAlignment="1" applyProtection="1">
      <alignment horizontal="center" vertical="center"/>
      <protection locked="0"/>
    </xf>
    <xf numFmtId="0" fontId="29" fillId="3" borderId="0" xfId="0" applyFont="1" applyFill="1"/>
    <xf numFmtId="0" fontId="29" fillId="3" borderId="0" xfId="0" applyFont="1" applyFill="1" applyAlignment="1">
      <alignment horizontal="right"/>
    </xf>
    <xf numFmtId="0" fontId="18" fillId="3" borderId="0" xfId="0" applyFont="1" applyFill="1"/>
    <xf numFmtId="0" fontId="18" fillId="3" borderId="0" xfId="0" applyFont="1" applyFill="1" applyAlignment="1">
      <alignment horizontal="right"/>
    </xf>
    <xf numFmtId="170" fontId="18" fillId="3" borderId="0" xfId="0" applyNumberFormat="1" applyFont="1" applyFill="1" applyAlignment="1">
      <alignment horizontal="right"/>
    </xf>
    <xf numFmtId="171" fontId="6" fillId="4" borderId="16" xfId="0" applyNumberFormat="1" applyFont="1" applyFill="1" applyBorder="1" applyAlignment="1">
      <alignment vertical="center" wrapText="1"/>
    </xf>
    <xf numFmtId="171" fontId="6" fillId="4" borderId="16" xfId="0" applyNumberFormat="1" applyFont="1" applyFill="1" applyBorder="1" applyAlignment="1">
      <alignment horizontal="right" vertical="center" wrapText="1"/>
    </xf>
    <xf numFmtId="171" fontId="27" fillId="18" borderId="16" xfId="0" applyNumberFormat="1" applyFont="1" applyFill="1" applyBorder="1" applyAlignment="1">
      <alignment vertical="center" wrapText="1"/>
    </xf>
    <xf numFmtId="38" fontId="27" fillId="18" borderId="16" xfId="0" applyNumberFormat="1" applyFont="1" applyFill="1" applyBorder="1" applyAlignment="1">
      <alignment vertical="center" wrapText="1"/>
    </xf>
    <xf numFmtId="38" fontId="6" fillId="4" borderId="16" xfId="0" applyNumberFormat="1" applyFont="1" applyFill="1" applyBorder="1" applyAlignment="1">
      <alignment vertical="center" wrapText="1"/>
    </xf>
    <xf numFmtId="38" fontId="6" fillId="4" borderId="16" xfId="0" applyNumberFormat="1" applyFont="1" applyFill="1" applyBorder="1" applyAlignment="1">
      <alignment horizontal="right" vertical="center" wrapText="1"/>
    </xf>
    <xf numFmtId="3" fontId="6" fillId="19" borderId="2" xfId="0" applyNumberFormat="1" applyFont="1" applyFill="1" applyBorder="1" applyAlignment="1">
      <alignment vertical="center" wrapText="1"/>
    </xf>
    <xf numFmtId="6" fontId="13" fillId="0" borderId="2" xfId="0" applyNumberFormat="1" applyFont="1" applyBorder="1" applyAlignment="1">
      <alignment horizontal="right"/>
    </xf>
    <xf numFmtId="169" fontId="3" fillId="0" borderId="37" xfId="0" applyNumberFormat="1" applyFont="1" applyBorder="1"/>
    <xf numFmtId="0" fontId="3" fillId="13" borderId="32" xfId="0" applyFont="1" applyFill="1" applyBorder="1" applyProtection="1">
      <protection locked="0"/>
    </xf>
    <xf numFmtId="0" fontId="3" fillId="13" borderId="29" xfId="0" applyFont="1" applyFill="1" applyBorder="1" applyProtection="1">
      <protection locked="0"/>
    </xf>
    <xf numFmtId="0" fontId="3" fillId="13" borderId="2" xfId="0" applyFont="1" applyFill="1" applyBorder="1" applyProtection="1">
      <protection locked="0"/>
    </xf>
    <xf numFmtId="0" fontId="3" fillId="13" borderId="37" xfId="0" applyFont="1" applyFill="1" applyBorder="1" applyProtection="1">
      <protection locked="0"/>
    </xf>
    <xf numFmtId="0" fontId="3" fillId="0" borderId="30" xfId="0" applyFont="1" applyBorder="1" applyProtection="1">
      <protection locked="0"/>
    </xf>
    <xf numFmtId="0" fontId="5" fillId="19" borderId="2" xfId="0" applyFont="1" applyFill="1" applyBorder="1" applyAlignment="1">
      <alignment vertical="center"/>
    </xf>
    <xf numFmtId="3" fontId="6" fillId="19" borderId="2" xfId="0" applyNumberFormat="1" applyFont="1" applyFill="1" applyBorder="1" applyAlignment="1">
      <alignment horizontal="right" vertical="center" wrapText="1"/>
    </xf>
    <xf numFmtId="10" fontId="6" fillId="19" borderId="2" xfId="0" applyNumberFormat="1" applyFont="1" applyFill="1" applyBorder="1" applyAlignment="1">
      <alignment vertical="center" wrapText="1"/>
    </xf>
    <xf numFmtId="165" fontId="6" fillId="19" borderId="2" xfId="0" applyNumberFormat="1" applyFont="1" applyFill="1" applyBorder="1" applyAlignment="1">
      <alignment horizontal="right" vertical="center" wrapText="1"/>
    </xf>
    <xf numFmtId="0" fontId="0" fillId="0" borderId="0" xfId="0" applyAlignment="1">
      <alignment vertical="center"/>
    </xf>
    <xf numFmtId="0" fontId="31" fillId="0" borderId="0" xfId="0" applyFont="1"/>
    <xf numFmtId="0" fontId="32" fillId="0" borderId="0" xfId="0" applyFont="1" applyAlignment="1">
      <alignment horizontal="center" vertical="center" wrapText="1"/>
    </xf>
    <xf numFmtId="49" fontId="24" fillId="3" borderId="0" xfId="0" applyNumberFormat="1" applyFont="1" applyFill="1" applyAlignment="1" applyProtection="1">
      <alignment horizontal="center"/>
      <protection locked="0"/>
    </xf>
    <xf numFmtId="0" fontId="11" fillId="20" borderId="2" xfId="0" applyFont="1" applyFill="1" applyBorder="1" applyAlignment="1">
      <alignment horizontal="left"/>
    </xf>
    <xf numFmtId="0" fontId="9" fillId="20" borderId="0" xfId="0" applyFont="1" applyFill="1" applyAlignment="1">
      <alignment horizontal="center" vertical="center"/>
    </xf>
    <xf numFmtId="0" fontId="24" fillId="3" borderId="0" xfId="0" applyFont="1" applyFill="1" applyAlignment="1" applyProtection="1">
      <alignment horizontal="center"/>
      <protection locked="0"/>
    </xf>
    <xf numFmtId="0" fontId="2" fillId="20" borderId="2" xfId="0" applyFont="1" applyFill="1" applyBorder="1" applyAlignment="1">
      <alignment horizontal="left"/>
    </xf>
    <xf numFmtId="0" fontId="11" fillId="20" borderId="3" xfId="0" applyFont="1" applyFill="1" applyBorder="1" applyAlignment="1">
      <alignment horizontal="left"/>
    </xf>
    <xf numFmtId="0" fontId="11" fillId="20" borderId="4" xfId="0" applyFont="1" applyFill="1" applyBorder="1" applyAlignment="1">
      <alignment horizontal="left"/>
    </xf>
    <xf numFmtId="0" fontId="11" fillId="20" borderId="5" xfId="0" applyFont="1" applyFill="1" applyBorder="1" applyAlignment="1">
      <alignment horizontal="left"/>
    </xf>
    <xf numFmtId="0" fontId="9" fillId="19" borderId="0" xfId="0" applyFont="1" applyFill="1" applyAlignment="1">
      <alignment horizontal="center"/>
    </xf>
    <xf numFmtId="0" fontId="2" fillId="11" borderId="14" xfId="0" applyFont="1" applyFill="1" applyBorder="1" applyAlignment="1">
      <alignment horizontal="left" vertical="center"/>
    </xf>
    <xf numFmtId="0" fontId="2" fillId="11" borderId="15" xfId="0" applyFont="1" applyFill="1" applyBorder="1" applyAlignment="1">
      <alignment horizontal="left" vertical="center"/>
    </xf>
    <xf numFmtId="0" fontId="19" fillId="11" borderId="3" xfId="0" applyFont="1" applyFill="1" applyBorder="1" applyAlignment="1">
      <alignment horizontal="center"/>
    </xf>
    <xf numFmtId="0" fontId="19" fillId="11" borderId="4" xfId="0" applyFont="1" applyFill="1" applyBorder="1" applyAlignment="1">
      <alignment horizontal="center"/>
    </xf>
    <xf numFmtId="0" fontId="19" fillId="11" borderId="5" xfId="0" applyFont="1" applyFill="1" applyBorder="1" applyAlignment="1">
      <alignment horizontal="center"/>
    </xf>
    <xf numFmtId="0" fontId="3" fillId="10" borderId="44" xfId="0" applyFont="1" applyFill="1" applyBorder="1" applyAlignment="1">
      <alignment horizontal="left"/>
    </xf>
    <xf numFmtId="0" fontId="3" fillId="10" borderId="45" xfId="0" applyFont="1" applyFill="1" applyBorder="1" applyAlignment="1">
      <alignment horizontal="left"/>
    </xf>
    <xf numFmtId="0" fontId="3" fillId="10" borderId="3" xfId="0" applyFont="1" applyFill="1" applyBorder="1" applyAlignment="1">
      <alignment horizontal="left"/>
    </xf>
    <xf numFmtId="0" fontId="3" fillId="10" borderId="5" xfId="0" applyFont="1" applyFill="1" applyBorder="1" applyAlignment="1">
      <alignment horizontal="left"/>
    </xf>
    <xf numFmtId="0" fontId="9" fillId="20" borderId="2" xfId="0" applyFont="1" applyFill="1" applyBorder="1" applyAlignment="1">
      <alignment horizontal="center"/>
    </xf>
    <xf numFmtId="0" fontId="18" fillId="13" borderId="10" xfId="0" applyFont="1" applyFill="1" applyBorder="1" applyAlignment="1" applyProtection="1">
      <alignment horizontal="center"/>
      <protection locked="0"/>
    </xf>
    <xf numFmtId="0" fontId="3" fillId="13" borderId="0" xfId="0" applyFont="1" applyFill="1" applyAlignment="1" applyProtection="1">
      <alignment horizontal="center"/>
      <protection locked="0"/>
    </xf>
    <xf numFmtId="0" fontId="3" fillId="3" borderId="1" xfId="0" applyFont="1" applyFill="1" applyBorder="1" applyAlignment="1">
      <alignment horizontal="center"/>
    </xf>
    <xf numFmtId="0" fontId="3" fillId="3" borderId="12" xfId="0" applyFont="1" applyFill="1" applyBorder="1" applyAlignment="1">
      <alignment horizontal="center"/>
    </xf>
    <xf numFmtId="0" fontId="19" fillId="14" borderId="3" xfId="0" applyFont="1" applyFill="1" applyBorder="1" applyAlignment="1">
      <alignment horizontal="center" vertical="center"/>
    </xf>
    <xf numFmtId="0" fontId="19" fillId="14" borderId="4" xfId="0" applyFont="1" applyFill="1" applyBorder="1" applyAlignment="1">
      <alignment horizontal="center" vertical="center"/>
    </xf>
    <xf numFmtId="0" fontId="19" fillId="14" borderId="5" xfId="0" applyFont="1" applyFill="1" applyBorder="1" applyAlignment="1">
      <alignment horizontal="center" vertical="center"/>
    </xf>
    <xf numFmtId="0" fontId="2" fillId="11" borderId="18" xfId="0" applyFont="1" applyFill="1" applyBorder="1" applyAlignment="1">
      <alignment horizontal="left" vertical="center"/>
    </xf>
    <xf numFmtId="0" fontId="2" fillId="11" borderId="19" xfId="0" applyFont="1" applyFill="1" applyBorder="1" applyAlignment="1">
      <alignment horizontal="left" vertical="center"/>
    </xf>
    <xf numFmtId="0" fontId="2" fillId="11" borderId="20" xfId="0" applyFont="1" applyFill="1" applyBorder="1" applyAlignment="1">
      <alignment horizontal="left" vertical="center"/>
    </xf>
    <xf numFmtId="0" fontId="2" fillId="11" borderId="21" xfId="0" applyFont="1" applyFill="1" applyBorder="1" applyAlignment="1">
      <alignment horizontal="left" vertical="center"/>
    </xf>
    <xf numFmtId="0" fontId="15" fillId="11" borderId="3" xfId="0" applyFont="1" applyFill="1" applyBorder="1" applyAlignment="1">
      <alignment horizontal="center"/>
    </xf>
    <xf numFmtId="0" fontId="15" fillId="11" borderId="4" xfId="0" applyFont="1" applyFill="1" applyBorder="1" applyAlignment="1">
      <alignment horizontal="center"/>
    </xf>
    <xf numFmtId="0" fontId="15" fillId="11" borderId="5" xfId="0" applyFont="1" applyFill="1" applyBorder="1" applyAlignment="1">
      <alignment horizontal="center"/>
    </xf>
    <xf numFmtId="0" fontId="9" fillId="8" borderId="0" xfId="0" applyFont="1" applyFill="1" applyAlignment="1">
      <alignment horizontal="center"/>
    </xf>
    <xf numFmtId="0" fontId="10" fillId="9" borderId="0" xfId="0" applyFont="1" applyFill="1" applyAlignment="1">
      <alignment horizontal="center"/>
    </xf>
    <xf numFmtId="4" fontId="13" fillId="9" borderId="3" xfId="0" applyNumberFormat="1" applyFont="1" applyFill="1" applyBorder="1" applyAlignment="1">
      <alignment horizontal="center"/>
    </xf>
    <xf numFmtId="4" fontId="13" fillId="9" borderId="5" xfId="0" applyNumberFormat="1" applyFont="1" applyFill="1" applyBorder="1" applyAlignment="1">
      <alignment horizontal="center"/>
    </xf>
    <xf numFmtId="166" fontId="13" fillId="9" borderId="3" xfId="0" applyNumberFormat="1" applyFont="1" applyFill="1" applyBorder="1" applyAlignment="1">
      <alignment horizontal="center"/>
    </xf>
    <xf numFmtId="166" fontId="13" fillId="9" borderId="5" xfId="0" applyNumberFormat="1" applyFont="1" applyFill="1" applyBorder="1" applyAlignment="1">
      <alignment horizontal="center"/>
    </xf>
    <xf numFmtId="49" fontId="13" fillId="9" borderId="3" xfId="0" applyNumberFormat="1" applyFont="1" applyFill="1" applyBorder="1" applyAlignment="1">
      <alignment horizontal="center"/>
    </xf>
    <xf numFmtId="49" fontId="13" fillId="9" borderId="5" xfId="0" applyNumberFormat="1" applyFont="1" applyFill="1" applyBorder="1" applyAlignment="1">
      <alignment horizontal="center"/>
    </xf>
    <xf numFmtId="0" fontId="23" fillId="3" borderId="0" xfId="1" applyFont="1" applyFill="1" applyAlignment="1" applyProtection="1">
      <alignment horizontal="center" vertical="center"/>
    </xf>
    <xf numFmtId="0" fontId="10" fillId="10" borderId="0" xfId="0" applyFont="1" applyFill="1" applyAlignment="1">
      <alignment horizontal="center"/>
    </xf>
    <xf numFmtId="0" fontId="21" fillId="10" borderId="14" xfId="0" applyFont="1" applyFill="1" applyBorder="1" applyAlignment="1">
      <alignment horizontal="right"/>
    </xf>
    <xf numFmtId="0" fontId="21" fillId="10" borderId="15" xfId="0" applyFont="1" applyFill="1" applyBorder="1" applyAlignment="1">
      <alignment horizontal="right"/>
    </xf>
    <xf numFmtId="0" fontId="19" fillId="11" borderId="17" xfId="0" applyFont="1" applyFill="1" applyBorder="1" applyAlignment="1">
      <alignment horizontal="center"/>
    </xf>
    <xf numFmtId="0" fontId="19" fillId="11" borderId="1" xfId="0" applyFont="1" applyFill="1" applyBorder="1" applyAlignment="1">
      <alignment horizontal="center"/>
    </xf>
    <xf numFmtId="0" fontId="19" fillId="11" borderId="12" xfId="0" applyFont="1" applyFill="1" applyBorder="1" applyAlignment="1">
      <alignment horizontal="center"/>
    </xf>
    <xf numFmtId="0" fontId="19" fillId="11" borderId="14" xfId="0" applyFont="1" applyFill="1" applyBorder="1" applyAlignment="1">
      <alignment horizontal="left"/>
    </xf>
    <xf numFmtId="0" fontId="19" fillId="11" borderId="15" xfId="0" applyFont="1" applyFill="1" applyBorder="1" applyAlignment="1">
      <alignment horizontal="left"/>
    </xf>
  </cellXfs>
  <cellStyles count="19">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480514</xdr:colOff>
      <xdr:row>2</xdr:row>
      <xdr:rowOff>186899</xdr:rowOff>
    </xdr:to>
    <xdr:sp macro="" textlink="">
      <xdr:nvSpPr>
        <xdr:cNvPr id="2" name="Rectangle 1">
          <a:extLst>
            <a:ext uri="{FF2B5EF4-FFF2-40B4-BE49-F238E27FC236}">
              <a16:creationId xmlns:a16="http://schemas.microsoft.com/office/drawing/2014/main" id="{DE56F436-DD1F-8F43-A37E-6D1F926C148D}"/>
            </a:ext>
          </a:extLst>
        </xdr:cNvPr>
        <xdr:cNvSpPr/>
      </xdr:nvSpPr>
      <xdr:spPr>
        <a:xfrm>
          <a:off x="0" y="0"/>
          <a:ext cx="4862014" cy="720299"/>
        </a:xfrm>
        <a:prstGeom prst="rect">
          <a:avLst/>
        </a:prstGeom>
        <a:solidFill>
          <a:srgbClr val="002C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0</xdr:col>
      <xdr:colOff>18955</xdr:colOff>
      <xdr:row>0</xdr:row>
      <xdr:rowOff>1</xdr:rowOff>
    </xdr:from>
    <xdr:to>
      <xdr:col>10</xdr:col>
      <xdr:colOff>0</xdr:colOff>
      <xdr:row>1</xdr:row>
      <xdr:rowOff>169271</xdr:rowOff>
    </xdr:to>
    <xdr:sp macro="" textlink="">
      <xdr:nvSpPr>
        <xdr:cNvPr id="4" name="Rectangle 2">
          <a:extLst>
            <a:ext uri="{FF2B5EF4-FFF2-40B4-BE49-F238E27FC236}">
              <a16:creationId xmlns:a16="http://schemas.microsoft.com/office/drawing/2014/main" id="{2D4F0AAA-CD5F-6B40-A2A4-5D16442F02DF}"/>
            </a:ext>
          </a:extLst>
        </xdr:cNvPr>
        <xdr:cNvSpPr/>
      </xdr:nvSpPr>
      <xdr:spPr>
        <a:xfrm>
          <a:off x="18955" y="1"/>
          <a:ext cx="8744045" cy="435970"/>
        </a:xfrm>
        <a:custGeom>
          <a:avLst/>
          <a:gdLst>
            <a:gd name="connsiteX0" fmla="*/ 0 w 4000500"/>
            <a:gd name="connsiteY0" fmla="*/ 0 h 800100"/>
            <a:gd name="connsiteX1" fmla="*/ 4000500 w 4000500"/>
            <a:gd name="connsiteY1" fmla="*/ 0 h 800100"/>
            <a:gd name="connsiteX2" fmla="*/ 4000500 w 4000500"/>
            <a:gd name="connsiteY2" fmla="*/ 800100 h 800100"/>
            <a:gd name="connsiteX3" fmla="*/ 0 w 4000500"/>
            <a:gd name="connsiteY3" fmla="*/ 800100 h 800100"/>
            <a:gd name="connsiteX4" fmla="*/ 0 w 4000500"/>
            <a:gd name="connsiteY4" fmla="*/ 0 h 800100"/>
            <a:gd name="connsiteX0" fmla="*/ 0 w 4000500"/>
            <a:gd name="connsiteY0" fmla="*/ 0 h 800100"/>
            <a:gd name="connsiteX1" fmla="*/ 4000500 w 4000500"/>
            <a:gd name="connsiteY1" fmla="*/ 0 h 800100"/>
            <a:gd name="connsiteX2" fmla="*/ 4000500 w 4000500"/>
            <a:gd name="connsiteY2" fmla="*/ 800100 h 800100"/>
            <a:gd name="connsiteX3" fmla="*/ 792480 w 4000500"/>
            <a:gd name="connsiteY3" fmla="*/ 800100 h 800100"/>
            <a:gd name="connsiteX4" fmla="*/ 0 w 4000500"/>
            <a:gd name="connsiteY4" fmla="*/ 0 h 800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000500" h="800100">
              <a:moveTo>
                <a:pt x="0" y="0"/>
              </a:moveTo>
              <a:lnTo>
                <a:pt x="4000500" y="0"/>
              </a:lnTo>
              <a:lnTo>
                <a:pt x="4000500" y="800100"/>
              </a:lnTo>
              <a:lnTo>
                <a:pt x="792480" y="800100"/>
              </a:lnTo>
              <a:lnTo>
                <a:pt x="0" y="0"/>
              </a:lnTo>
              <a:close/>
            </a:path>
          </a:pathLst>
        </a:custGeom>
        <a:solidFill>
          <a:srgbClr val="CF1141"/>
        </a:solidFill>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8</xdr:col>
      <xdr:colOff>305938</xdr:colOff>
      <xdr:row>0</xdr:row>
      <xdr:rowOff>120366</xdr:rowOff>
    </xdr:from>
    <xdr:to>
      <xdr:col>9</xdr:col>
      <xdr:colOff>418889</xdr:colOff>
      <xdr:row>3</xdr:row>
      <xdr:rowOff>3934</xdr:rowOff>
    </xdr:to>
    <xdr:pic>
      <xdr:nvPicPr>
        <xdr:cNvPr id="5" name="Picture 4" descr="A close-up of a logo&#10;&#10;Description automatically generated">
          <a:extLst>
            <a:ext uri="{FF2B5EF4-FFF2-40B4-BE49-F238E27FC236}">
              <a16:creationId xmlns:a16="http://schemas.microsoft.com/office/drawing/2014/main" id="{F128603E-7073-4B45-BB92-8632E10BE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16338" y="120366"/>
          <a:ext cx="989251" cy="6836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G13" sqref="G13"/>
    </sheetView>
  </sheetViews>
  <sheetFormatPr baseColWidth="10" defaultColWidth="11.5" defaultRowHeight="13" x14ac:dyDescent="0.15"/>
  <sheetData>
    <row r="1" spans="1:10" ht="21" customHeight="1" x14ac:dyDescent="0.15"/>
    <row r="2" spans="1:10" ht="21" customHeight="1" x14ac:dyDescent="0.15"/>
    <row r="3" spans="1:10" ht="21" customHeight="1" x14ac:dyDescent="0.15"/>
    <row r="4" spans="1:10" ht="21" customHeight="1" x14ac:dyDescent="0.15"/>
    <row r="5" spans="1:10" ht="42" customHeight="1" x14ac:dyDescent="0.35">
      <c r="A5" s="197" t="s">
        <v>203</v>
      </c>
    </row>
    <row r="6" spans="1:10" ht="21" customHeight="1" x14ac:dyDescent="0.15"/>
    <row r="7" spans="1:10" ht="21" customHeight="1" x14ac:dyDescent="0.15"/>
    <row r="8" spans="1:10" s="196" customFormat="1" ht="106" customHeight="1" x14ac:dyDescent="0.15">
      <c r="A8" s="198" t="s">
        <v>223</v>
      </c>
      <c r="B8" s="198"/>
      <c r="C8" s="198"/>
      <c r="D8" s="198"/>
      <c r="E8" s="198"/>
      <c r="F8" s="198"/>
      <c r="G8" s="198"/>
      <c r="H8" s="198"/>
      <c r="I8" s="198"/>
      <c r="J8" s="198"/>
    </row>
  </sheetData>
  <mergeCells count="1">
    <mergeCell ref="A8:J8"/>
  </mergeCells>
  <pageMargins left="0.25" right="0.25" top="0.75" bottom="0.75" header="0.3" footer="0.3"/>
  <pageSetup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topLeftCell="A3" zoomScale="150" zoomScaleNormal="150" zoomScalePageLayoutView="150" workbookViewId="0">
      <selection activeCell="C26" sqref="C26"/>
    </sheetView>
  </sheetViews>
  <sheetFormatPr baseColWidth="10" defaultColWidth="8.83203125" defaultRowHeight="13" x14ac:dyDescent="0.15"/>
  <cols>
    <col min="1" max="1" width="2.5" style="16" customWidth="1"/>
    <col min="2" max="2" width="24" style="16" customWidth="1"/>
    <col min="3" max="15" width="11.1640625" style="16" customWidth="1"/>
    <col min="16" max="16384" width="8.83203125" style="16"/>
  </cols>
  <sheetData>
    <row r="1" spans="1:15" ht="33" x14ac:dyDescent="0.15">
      <c r="A1" s="50"/>
      <c r="B1" s="201" t="s">
        <v>191</v>
      </c>
      <c r="C1" s="201"/>
      <c r="D1" s="201"/>
      <c r="E1" s="201"/>
      <c r="F1" s="201"/>
      <c r="G1" s="201"/>
      <c r="H1" s="201"/>
      <c r="I1" s="201"/>
      <c r="J1" s="201"/>
      <c r="K1" s="201"/>
      <c r="L1" s="201"/>
      <c r="M1" s="201"/>
      <c r="N1" s="201"/>
      <c r="O1" s="201"/>
    </row>
    <row r="2" spans="1:15" ht="18" x14ac:dyDescent="0.2">
      <c r="A2" s="51"/>
      <c r="B2" s="202" t="s">
        <v>198</v>
      </c>
      <c r="C2" s="202"/>
      <c r="D2" s="202"/>
      <c r="E2" s="202"/>
      <c r="F2" s="202"/>
      <c r="G2" s="202"/>
      <c r="H2" s="202"/>
      <c r="I2" s="202"/>
      <c r="J2" s="202"/>
      <c r="K2" s="202"/>
      <c r="L2" s="202"/>
      <c r="M2" s="202"/>
      <c r="N2" s="202"/>
      <c r="O2" s="202"/>
    </row>
    <row r="3" spans="1:15" ht="18" x14ac:dyDescent="0.2">
      <c r="A3" s="51"/>
      <c r="B3" s="199" t="s">
        <v>204</v>
      </c>
      <c r="C3" s="199"/>
      <c r="D3" s="199"/>
      <c r="E3" s="199"/>
      <c r="F3" s="199"/>
      <c r="G3" s="199"/>
      <c r="H3" s="199"/>
      <c r="I3" s="199"/>
      <c r="J3" s="199"/>
      <c r="K3" s="199"/>
      <c r="L3" s="199"/>
      <c r="M3" s="199"/>
      <c r="N3" s="199"/>
      <c r="O3" s="199"/>
    </row>
    <row r="4" spans="1:15" ht="18" x14ac:dyDescent="0.2">
      <c r="A4" s="51"/>
      <c r="B4" s="52"/>
      <c r="C4" s="52"/>
      <c r="D4" s="52"/>
      <c r="E4" s="52"/>
      <c r="F4" s="52"/>
      <c r="G4" s="52"/>
      <c r="H4" s="52"/>
      <c r="I4" s="52"/>
      <c r="J4" s="53"/>
      <c r="K4" s="53" t="s">
        <v>196</v>
      </c>
      <c r="L4" s="53"/>
      <c r="M4" s="52"/>
      <c r="N4" s="52"/>
      <c r="O4" s="52"/>
    </row>
    <row r="5" spans="1:15" ht="18" x14ac:dyDescent="0.2">
      <c r="A5" s="51"/>
      <c r="B5" s="52"/>
      <c r="C5" s="154" t="s">
        <v>122</v>
      </c>
      <c r="D5" s="152" t="s">
        <v>123</v>
      </c>
      <c r="E5" s="152" t="s">
        <v>124</v>
      </c>
      <c r="F5" s="152" t="s">
        <v>125</v>
      </c>
      <c r="G5" s="152" t="s">
        <v>126</v>
      </c>
      <c r="H5" s="152" t="s">
        <v>127</v>
      </c>
      <c r="I5" s="152" t="s">
        <v>128</v>
      </c>
      <c r="J5" s="152" t="s">
        <v>129</v>
      </c>
      <c r="K5" s="152" t="s">
        <v>130</v>
      </c>
      <c r="L5" s="152" t="s">
        <v>131</v>
      </c>
      <c r="M5" s="152" t="s">
        <v>132</v>
      </c>
      <c r="N5" s="152" t="s">
        <v>133</v>
      </c>
      <c r="O5" s="153" t="s">
        <v>134</v>
      </c>
    </row>
    <row r="6" spans="1:15" x14ac:dyDescent="0.15">
      <c r="A6" s="51"/>
      <c r="B6" s="200" t="s">
        <v>189</v>
      </c>
      <c r="C6" s="200"/>
      <c r="D6" s="200"/>
      <c r="E6" s="200"/>
      <c r="F6" s="200"/>
      <c r="G6" s="200"/>
      <c r="H6" s="200"/>
      <c r="I6" s="200"/>
      <c r="J6" s="200"/>
      <c r="K6" s="200"/>
      <c r="L6" s="200"/>
      <c r="M6" s="200"/>
      <c r="N6" s="200"/>
      <c r="O6" s="200"/>
    </row>
    <row r="7" spans="1:15" x14ac:dyDescent="0.15">
      <c r="A7" s="51"/>
      <c r="B7" s="62" t="s">
        <v>199</v>
      </c>
      <c r="C7" s="63">
        <f>'Cash Flow - Y1'!D8</f>
        <v>0</v>
      </c>
      <c r="D7" s="63">
        <f>'Cash Flow - Y1'!E8</f>
        <v>0</v>
      </c>
      <c r="E7" s="63">
        <f>'Cash Flow - Y1'!F8</f>
        <v>0</v>
      </c>
      <c r="F7" s="63">
        <f>'Cash Flow - Y1'!G8</f>
        <v>0</v>
      </c>
      <c r="G7" s="63">
        <f>'Cash Flow - Y1'!H8</f>
        <v>0</v>
      </c>
      <c r="H7" s="63">
        <f>'Cash Flow - Y1'!I8</f>
        <v>0</v>
      </c>
      <c r="I7" s="63">
        <f>'Cash Flow - Y1'!J8</f>
        <v>0</v>
      </c>
      <c r="J7" s="63">
        <f>'Cash Flow - Y1'!K8</f>
        <v>0</v>
      </c>
      <c r="K7" s="63">
        <f>'Cash Flow - Y1'!L8</f>
        <v>0</v>
      </c>
      <c r="L7" s="63">
        <f>'Cash Flow - Y1'!M8</f>
        <v>0</v>
      </c>
      <c r="M7" s="63">
        <f>'Cash Flow - Y1'!N8</f>
        <v>0</v>
      </c>
      <c r="N7" s="63">
        <f>'Cash Flow - Y1'!O8</f>
        <v>0</v>
      </c>
      <c r="O7" s="61">
        <f>SUM(C7:N7)</f>
        <v>0</v>
      </c>
    </row>
    <row r="8" spans="1:15" x14ac:dyDescent="0.15">
      <c r="A8" s="51"/>
      <c r="B8" s="62" t="s">
        <v>200</v>
      </c>
      <c r="C8" s="63">
        <f>'Cash Flow - Y1'!D9</f>
        <v>0</v>
      </c>
      <c r="D8" s="63">
        <f>'Cash Flow - Y1'!E9</f>
        <v>0</v>
      </c>
      <c r="E8" s="63">
        <f>'Cash Flow - Y1'!F9</f>
        <v>0</v>
      </c>
      <c r="F8" s="63">
        <f>'Cash Flow - Y1'!G9</f>
        <v>0</v>
      </c>
      <c r="G8" s="63">
        <f>'Cash Flow - Y1'!H9</f>
        <v>0</v>
      </c>
      <c r="H8" s="63">
        <f>'Cash Flow - Y1'!I9</f>
        <v>0</v>
      </c>
      <c r="I8" s="63">
        <f>'Cash Flow - Y1'!J9</f>
        <v>0</v>
      </c>
      <c r="J8" s="63">
        <f>'Cash Flow - Y1'!K9</f>
        <v>0</v>
      </c>
      <c r="K8" s="63">
        <f>'Cash Flow - Y1'!L9</f>
        <v>0</v>
      </c>
      <c r="L8" s="185">
        <f>'Cash Flow - Y1'!M9</f>
        <v>0</v>
      </c>
      <c r="M8" s="63">
        <f>'Cash Flow - Y1'!N9</f>
        <v>0</v>
      </c>
      <c r="N8" s="63">
        <f>'Cash Flow - Y1'!O9</f>
        <v>0</v>
      </c>
      <c r="O8" s="61">
        <f t="shared" ref="O8:O10" si="0">SUM(C8:N8)</f>
        <v>0</v>
      </c>
    </row>
    <row r="9" spans="1:15" x14ac:dyDescent="0.15">
      <c r="A9" s="51"/>
      <c r="B9" s="62" t="s">
        <v>201</v>
      </c>
      <c r="C9" s="63">
        <f>'Cash Flow - Y1'!D10</f>
        <v>0</v>
      </c>
      <c r="D9" s="63">
        <f>'Cash Flow - Y1'!E10</f>
        <v>0</v>
      </c>
      <c r="E9" s="63">
        <f>'Cash Flow - Y1'!F10</f>
        <v>0</v>
      </c>
      <c r="F9" s="63">
        <f>'Cash Flow - Y1'!G10</f>
        <v>0</v>
      </c>
      <c r="G9" s="63">
        <f>'Cash Flow - Y1'!H10</f>
        <v>0</v>
      </c>
      <c r="H9" s="63">
        <f>'Cash Flow - Y1'!I10</f>
        <v>0</v>
      </c>
      <c r="I9" s="63">
        <f>'Cash Flow - Y1'!J10</f>
        <v>0</v>
      </c>
      <c r="J9" s="63">
        <f>'Cash Flow - Y1'!K10</f>
        <v>0</v>
      </c>
      <c r="K9" s="63">
        <f>'Cash Flow - Y1'!L10</f>
        <v>0</v>
      </c>
      <c r="L9" s="63">
        <f>'Cash Flow - Y1'!M10</f>
        <v>0</v>
      </c>
      <c r="M9" s="63">
        <f>'Cash Flow - Y1'!N10</f>
        <v>0</v>
      </c>
      <c r="N9" s="63">
        <f>'Cash Flow - Y1'!O10</f>
        <v>0</v>
      </c>
      <c r="O9" s="61">
        <f t="shared" si="0"/>
        <v>0</v>
      </c>
    </row>
    <row r="10" spans="1:15" ht="14" thickBot="1" x14ac:dyDescent="0.2">
      <c r="A10" s="51"/>
      <c r="B10" s="64" t="s">
        <v>196</v>
      </c>
      <c r="C10" s="63">
        <f>'Cash Flow - Y1'!D11</f>
        <v>0</v>
      </c>
      <c r="D10" s="63">
        <f>'Cash Flow - Y1'!E11</f>
        <v>0</v>
      </c>
      <c r="E10" s="63">
        <f>'Cash Flow - Y1'!F11</f>
        <v>0</v>
      </c>
      <c r="F10" s="63">
        <f>'Cash Flow - Y1'!G11</f>
        <v>0</v>
      </c>
      <c r="G10" s="63">
        <f>'Cash Flow - Y1'!H11</f>
        <v>0</v>
      </c>
      <c r="H10" s="63">
        <f>'Cash Flow - Y1'!I11</f>
        <v>0</v>
      </c>
      <c r="I10" s="63">
        <f>'Cash Flow - Y1'!J11</f>
        <v>0</v>
      </c>
      <c r="J10" s="63">
        <f>'Cash Flow - Y1'!K11</f>
        <v>0</v>
      </c>
      <c r="K10" s="63">
        <f>'Cash Flow - Y1'!L11</f>
        <v>0</v>
      </c>
      <c r="L10" s="63">
        <f>'Cash Flow - Y1'!M11</f>
        <v>0</v>
      </c>
      <c r="M10" s="63">
        <f>'Cash Flow - Y1'!N11</f>
        <v>0</v>
      </c>
      <c r="N10" s="63">
        <f>'Cash Flow - Y1'!O11</f>
        <v>0</v>
      </c>
      <c r="O10" s="165">
        <f t="shared" si="0"/>
        <v>0</v>
      </c>
    </row>
    <row r="11" spans="1:15" ht="14" thickBot="1" x14ac:dyDescent="0.2">
      <c r="A11" s="51"/>
      <c r="B11" s="166" t="s">
        <v>190</v>
      </c>
      <c r="C11" s="94">
        <f t="shared" ref="C11:N11" si="1">SUM(C7:C10)</f>
        <v>0</v>
      </c>
      <c r="D11" s="94">
        <f t="shared" si="1"/>
        <v>0</v>
      </c>
      <c r="E11" s="94">
        <f t="shared" si="1"/>
        <v>0</v>
      </c>
      <c r="F11" s="94">
        <f t="shared" si="1"/>
        <v>0</v>
      </c>
      <c r="G11" s="94">
        <f t="shared" si="1"/>
        <v>0</v>
      </c>
      <c r="H11" s="94">
        <f t="shared" si="1"/>
        <v>0</v>
      </c>
      <c r="I11" s="94">
        <f t="shared" si="1"/>
        <v>0</v>
      </c>
      <c r="J11" s="94">
        <f t="shared" si="1"/>
        <v>0</v>
      </c>
      <c r="K11" s="94">
        <f t="shared" si="1"/>
        <v>0</v>
      </c>
      <c r="L11" s="94">
        <f t="shared" si="1"/>
        <v>0</v>
      </c>
      <c r="M11" s="94">
        <f t="shared" si="1"/>
        <v>0</v>
      </c>
      <c r="N11" s="94">
        <f t="shared" si="1"/>
        <v>0</v>
      </c>
      <c r="O11" s="167">
        <f>SUM(C11:N11)</f>
        <v>0</v>
      </c>
    </row>
    <row r="12" spans="1:15" ht="14" thickTop="1" x14ac:dyDescent="0.15"/>
    <row r="14" spans="1:15" ht="18" x14ac:dyDescent="0.2">
      <c r="B14" s="199" t="s">
        <v>205</v>
      </c>
      <c r="C14" s="199"/>
      <c r="D14" s="199"/>
      <c r="E14" s="199"/>
      <c r="F14" s="199"/>
      <c r="G14" s="199"/>
      <c r="H14" s="199"/>
      <c r="I14" s="199"/>
      <c r="J14" s="199"/>
      <c r="K14" s="199"/>
      <c r="L14" s="199"/>
      <c r="M14" s="199"/>
      <c r="N14" s="199"/>
      <c r="O14" s="199"/>
    </row>
    <row r="15" spans="1:15" ht="18" x14ac:dyDescent="0.2">
      <c r="B15" s="52"/>
      <c r="C15" s="52"/>
      <c r="D15" s="52"/>
      <c r="E15" s="52"/>
      <c r="F15" s="52"/>
      <c r="G15" s="52"/>
      <c r="H15" s="52"/>
      <c r="I15" s="52"/>
      <c r="J15" s="53"/>
      <c r="K15" s="53"/>
      <c r="L15" s="53"/>
      <c r="M15" s="52"/>
      <c r="N15" s="52"/>
      <c r="O15" s="52"/>
    </row>
    <row r="16" spans="1:15" ht="18" x14ac:dyDescent="0.2">
      <c r="B16" s="52"/>
      <c r="C16" s="154" t="s">
        <v>122</v>
      </c>
      <c r="D16" s="152" t="s">
        <v>123</v>
      </c>
      <c r="E16" s="152" t="s">
        <v>124</v>
      </c>
      <c r="F16" s="152" t="s">
        <v>125</v>
      </c>
      <c r="G16" s="152" t="s">
        <v>126</v>
      </c>
      <c r="H16" s="152" t="s">
        <v>127</v>
      </c>
      <c r="I16" s="152" t="s">
        <v>128</v>
      </c>
      <c r="J16" s="152" t="s">
        <v>129</v>
      </c>
      <c r="K16" s="152" t="s">
        <v>130</v>
      </c>
      <c r="L16" s="152" t="s">
        <v>131</v>
      </c>
      <c r="M16" s="152" t="s">
        <v>132</v>
      </c>
      <c r="N16" s="152" t="s">
        <v>133</v>
      </c>
      <c r="O16" s="153" t="s">
        <v>134</v>
      </c>
    </row>
    <row r="17" spans="2:15" x14ac:dyDescent="0.15">
      <c r="B17" s="200" t="s">
        <v>189</v>
      </c>
      <c r="C17" s="200"/>
      <c r="D17" s="200"/>
      <c r="E17" s="200"/>
      <c r="F17" s="200"/>
      <c r="G17" s="200"/>
      <c r="H17" s="200"/>
      <c r="I17" s="200"/>
      <c r="J17" s="200"/>
      <c r="K17" s="200"/>
      <c r="L17" s="200"/>
      <c r="M17" s="200"/>
      <c r="N17" s="200"/>
      <c r="O17" s="200"/>
    </row>
    <row r="18" spans="2:15" x14ac:dyDescent="0.15">
      <c r="B18" s="62" t="str">
        <f>B7</f>
        <v>60% pay $10</v>
      </c>
      <c r="C18" s="63">
        <f>'Cash Flow - Y2'!C8</f>
        <v>0</v>
      </c>
      <c r="D18" s="63">
        <f>'Cash Flow - Y2'!D8</f>
        <v>0</v>
      </c>
      <c r="E18" s="63">
        <f>'Cash Flow - Y2'!E8</f>
        <v>0</v>
      </c>
      <c r="F18" s="63">
        <f>'Cash Flow - Y2'!F8</f>
        <v>0</v>
      </c>
      <c r="G18" s="63">
        <f>'Cash Flow - Y2'!G8</f>
        <v>0</v>
      </c>
      <c r="H18" s="63">
        <f>'Cash Flow - Y2'!H8</f>
        <v>0</v>
      </c>
      <c r="I18" s="63">
        <f>'Cash Flow - Y2'!I8</f>
        <v>0</v>
      </c>
      <c r="J18" s="63">
        <f>'Cash Flow - Y2'!J8</f>
        <v>0</v>
      </c>
      <c r="K18" s="63">
        <f>'Cash Flow - Y2'!K8</f>
        <v>0</v>
      </c>
      <c r="L18" s="63">
        <f>'Cash Flow - Y2'!L8</f>
        <v>0</v>
      </c>
      <c r="M18" s="63">
        <f>'Cash Flow - Y2'!M8</f>
        <v>0</v>
      </c>
      <c r="N18" s="63">
        <f>'Cash Flow - Y2'!N8</f>
        <v>0</v>
      </c>
      <c r="O18" s="61">
        <f>SUM(C18:N18)</f>
        <v>0</v>
      </c>
    </row>
    <row r="19" spans="2:15" x14ac:dyDescent="0.15">
      <c r="B19" s="62" t="str">
        <f>B8</f>
        <v>20% pay $5</v>
      </c>
      <c r="C19" s="63">
        <f>'Cash Flow - Y2'!C9</f>
        <v>0</v>
      </c>
      <c r="D19" s="63">
        <f>'Cash Flow - Y2'!D9</f>
        <v>0</v>
      </c>
      <c r="E19" s="63">
        <f>'Cash Flow - Y2'!E9</f>
        <v>0</v>
      </c>
      <c r="F19" s="63">
        <f>'Cash Flow - Y2'!F9</f>
        <v>0</v>
      </c>
      <c r="G19" s="63">
        <f>'Cash Flow - Y2'!G9</f>
        <v>0</v>
      </c>
      <c r="H19" s="63">
        <f>'Cash Flow - Y2'!H9</f>
        <v>0</v>
      </c>
      <c r="I19" s="63">
        <f>'Cash Flow - Y2'!I9</f>
        <v>0</v>
      </c>
      <c r="J19" s="63">
        <f>'Cash Flow - Y2'!J9</f>
        <v>0</v>
      </c>
      <c r="K19" s="63">
        <f>'Cash Flow - Y2'!K9</f>
        <v>0</v>
      </c>
      <c r="L19" s="63">
        <f>'Cash Flow - Y2'!L9</f>
        <v>0</v>
      </c>
      <c r="M19" s="63">
        <f>'Cash Flow - Y2'!M9</f>
        <v>0</v>
      </c>
      <c r="N19" s="63">
        <f>'Cash Flow - Y2'!N9</f>
        <v>0</v>
      </c>
      <c r="O19" s="61">
        <f t="shared" ref="O19:O21" si="2">SUM(C19:N19)</f>
        <v>0</v>
      </c>
    </row>
    <row r="20" spans="2:15" x14ac:dyDescent="0.15">
      <c r="B20" s="62" t="str">
        <f>B9</f>
        <v>20% pay $20</v>
      </c>
      <c r="C20" s="63">
        <f>'Cash Flow - Y2'!C10</f>
        <v>0</v>
      </c>
      <c r="D20" s="63">
        <f>'Cash Flow - Y2'!D10</f>
        <v>0</v>
      </c>
      <c r="E20" s="63">
        <f>'Cash Flow - Y2'!E10</f>
        <v>0</v>
      </c>
      <c r="F20" s="63">
        <f>'Cash Flow - Y2'!F10</f>
        <v>0</v>
      </c>
      <c r="G20" s="63">
        <f>'Cash Flow - Y2'!G10</f>
        <v>0</v>
      </c>
      <c r="H20" s="63">
        <f>'Cash Flow - Y2'!H10</f>
        <v>0</v>
      </c>
      <c r="I20" s="63">
        <f>'Cash Flow - Y2'!I10</f>
        <v>0</v>
      </c>
      <c r="J20" s="63">
        <f>'Cash Flow - Y2'!J10</f>
        <v>0</v>
      </c>
      <c r="K20" s="63">
        <f>'Cash Flow - Y2'!K10</f>
        <v>0</v>
      </c>
      <c r="L20" s="63">
        <f>'Cash Flow - Y2'!L10</f>
        <v>0</v>
      </c>
      <c r="M20" s="63">
        <f>'Cash Flow - Y2'!M10</f>
        <v>0</v>
      </c>
      <c r="N20" s="63">
        <f>'Cash Flow - Y2'!N10</f>
        <v>0</v>
      </c>
      <c r="O20" s="61">
        <f t="shared" si="2"/>
        <v>0</v>
      </c>
    </row>
    <row r="21" spans="2:15" ht="14" thickBot="1" x14ac:dyDescent="0.2">
      <c r="B21" s="64" t="str">
        <f>B10</f>
        <v xml:space="preserve"> </v>
      </c>
      <c r="C21" s="63">
        <f>'Cash Flow - Y2'!C11</f>
        <v>0</v>
      </c>
      <c r="D21" s="63">
        <f>'Cash Flow - Y2'!D11</f>
        <v>0</v>
      </c>
      <c r="E21" s="63">
        <f>'Cash Flow - Y2'!E11</f>
        <v>0</v>
      </c>
      <c r="F21" s="63">
        <f>'Cash Flow - Y2'!F11</f>
        <v>0</v>
      </c>
      <c r="G21" s="63">
        <f>'Cash Flow - Y2'!G11</f>
        <v>0</v>
      </c>
      <c r="H21" s="63">
        <f>'Cash Flow - Y2'!H11</f>
        <v>0</v>
      </c>
      <c r="I21" s="63">
        <f>'Cash Flow - Y2'!I11</f>
        <v>0</v>
      </c>
      <c r="J21" s="63">
        <f>'Cash Flow - Y2'!J11</f>
        <v>0</v>
      </c>
      <c r="K21" s="63">
        <f>'Cash Flow - Y2'!K11</f>
        <v>0</v>
      </c>
      <c r="L21" s="63">
        <f>'Cash Flow - Y2'!L11</f>
        <v>0</v>
      </c>
      <c r="M21" s="63">
        <f>'Cash Flow - Y2'!M11</f>
        <v>0</v>
      </c>
      <c r="N21" s="63">
        <f>'Cash Flow - Y2'!N11</f>
        <v>0</v>
      </c>
      <c r="O21" s="165">
        <f t="shared" si="2"/>
        <v>0</v>
      </c>
    </row>
    <row r="22" spans="2:15" ht="14" thickBot="1" x14ac:dyDescent="0.2">
      <c r="B22" s="166" t="s">
        <v>190</v>
      </c>
      <c r="C22" s="94">
        <f t="shared" ref="C22:N22" si="3">SUM(C18:C21)</f>
        <v>0</v>
      </c>
      <c r="D22" s="94">
        <f t="shared" si="3"/>
        <v>0</v>
      </c>
      <c r="E22" s="94">
        <f t="shared" si="3"/>
        <v>0</v>
      </c>
      <c r="F22" s="94">
        <f t="shared" si="3"/>
        <v>0</v>
      </c>
      <c r="G22" s="94">
        <f t="shared" si="3"/>
        <v>0</v>
      </c>
      <c r="H22" s="94">
        <f t="shared" si="3"/>
        <v>0</v>
      </c>
      <c r="I22" s="94">
        <f t="shared" si="3"/>
        <v>0</v>
      </c>
      <c r="J22" s="94">
        <f t="shared" si="3"/>
        <v>0</v>
      </c>
      <c r="K22" s="94">
        <f t="shared" si="3"/>
        <v>0</v>
      </c>
      <c r="L22" s="94">
        <f t="shared" si="3"/>
        <v>0</v>
      </c>
      <c r="M22" s="94">
        <f t="shared" si="3"/>
        <v>0</v>
      </c>
      <c r="N22" s="94">
        <f t="shared" si="3"/>
        <v>0</v>
      </c>
      <c r="O22" s="167">
        <f>SUM(C22:N22)</f>
        <v>0</v>
      </c>
    </row>
    <row r="23" spans="2:15" ht="14" thickTop="1" x14ac:dyDescent="0.15"/>
    <row r="25" spans="2:15" ht="18" x14ac:dyDescent="0.2">
      <c r="B25" s="199" t="s">
        <v>206</v>
      </c>
      <c r="C25" s="199"/>
      <c r="D25" s="199"/>
      <c r="E25" s="199"/>
      <c r="F25" s="199"/>
      <c r="G25" s="199"/>
      <c r="H25" s="199"/>
      <c r="I25" s="199"/>
      <c r="J25" s="199"/>
      <c r="K25" s="199"/>
      <c r="L25" s="199"/>
      <c r="M25" s="199"/>
      <c r="N25" s="199"/>
      <c r="O25" s="199"/>
    </row>
    <row r="26" spans="2:15" ht="18" x14ac:dyDescent="0.2">
      <c r="B26" s="52"/>
      <c r="C26" s="52"/>
      <c r="D26" s="52"/>
      <c r="E26" s="52"/>
      <c r="F26" s="52"/>
      <c r="G26" s="52"/>
      <c r="H26" s="52"/>
      <c r="I26" s="52"/>
      <c r="J26" s="53"/>
      <c r="K26" s="53"/>
      <c r="L26" s="53"/>
      <c r="M26" s="52"/>
      <c r="N26" s="52"/>
      <c r="O26" s="52"/>
    </row>
    <row r="27" spans="2:15" ht="18" x14ac:dyDescent="0.2">
      <c r="B27" s="52"/>
      <c r="C27" s="154" t="s">
        <v>122</v>
      </c>
      <c r="D27" s="152" t="s">
        <v>123</v>
      </c>
      <c r="E27" s="152" t="s">
        <v>124</v>
      </c>
      <c r="F27" s="152" t="s">
        <v>125</v>
      </c>
      <c r="G27" s="152" t="s">
        <v>126</v>
      </c>
      <c r="H27" s="152" t="s">
        <v>127</v>
      </c>
      <c r="I27" s="152" t="s">
        <v>128</v>
      </c>
      <c r="J27" s="152" t="s">
        <v>129</v>
      </c>
      <c r="K27" s="152" t="s">
        <v>130</v>
      </c>
      <c r="L27" s="152" t="s">
        <v>131</v>
      </c>
      <c r="M27" s="152" t="s">
        <v>132</v>
      </c>
      <c r="N27" s="152" t="s">
        <v>133</v>
      </c>
      <c r="O27" s="153" t="s">
        <v>134</v>
      </c>
    </row>
    <row r="28" spans="2:15" x14ac:dyDescent="0.15">
      <c r="B28" s="200" t="s">
        <v>189</v>
      </c>
      <c r="C28" s="200"/>
      <c r="D28" s="200"/>
      <c r="E28" s="200"/>
      <c r="F28" s="200"/>
      <c r="G28" s="200"/>
      <c r="H28" s="200"/>
      <c r="I28" s="200"/>
      <c r="J28" s="200"/>
      <c r="K28" s="200"/>
      <c r="L28" s="200"/>
      <c r="M28" s="200"/>
      <c r="N28" s="200"/>
      <c r="O28" s="200"/>
    </row>
    <row r="29" spans="2:15" x14ac:dyDescent="0.15">
      <c r="B29" s="62" t="str">
        <f>B18</f>
        <v>60% pay $10</v>
      </c>
      <c r="C29" s="63">
        <f>'Cash Flow - Y3'!C8</f>
        <v>0</v>
      </c>
      <c r="D29" s="63">
        <f>'Cash Flow - Y3'!D8</f>
        <v>0</v>
      </c>
      <c r="E29" s="63">
        <f>'Cash Flow - Y3'!E8</f>
        <v>0</v>
      </c>
      <c r="F29" s="63">
        <f>'Cash Flow - Y3'!F8</f>
        <v>0</v>
      </c>
      <c r="G29" s="63">
        <f>'Cash Flow - Y3'!G8</f>
        <v>0</v>
      </c>
      <c r="H29" s="63">
        <f>'Cash Flow - Y3'!H8</f>
        <v>0</v>
      </c>
      <c r="I29" s="63">
        <f>'Cash Flow - Y3'!I8</f>
        <v>0</v>
      </c>
      <c r="J29" s="63">
        <f>'Cash Flow - Y3'!J8</f>
        <v>0</v>
      </c>
      <c r="K29" s="63">
        <f>'Cash Flow - Y3'!K8</f>
        <v>0</v>
      </c>
      <c r="L29" s="63">
        <f>'Cash Flow - Y3'!L8</f>
        <v>0</v>
      </c>
      <c r="M29" s="63">
        <f>'Cash Flow - Y3'!M8</f>
        <v>0</v>
      </c>
      <c r="N29" s="63">
        <f>'Cash Flow - Y3'!N8</f>
        <v>0</v>
      </c>
      <c r="O29" s="61">
        <f>SUM(C29:N29)</f>
        <v>0</v>
      </c>
    </row>
    <row r="30" spans="2:15" x14ac:dyDescent="0.15">
      <c r="B30" s="62" t="str">
        <f>B19</f>
        <v>20% pay $5</v>
      </c>
      <c r="C30" s="63">
        <f>'Cash Flow - Y3'!C9</f>
        <v>0</v>
      </c>
      <c r="D30" s="63">
        <f>'Cash Flow - Y3'!D9</f>
        <v>0</v>
      </c>
      <c r="E30" s="63">
        <f>'Cash Flow - Y3'!E9</f>
        <v>0</v>
      </c>
      <c r="F30" s="63">
        <f>'Cash Flow - Y3'!F9</f>
        <v>0</v>
      </c>
      <c r="G30" s="63">
        <f>'Cash Flow - Y3'!G9</f>
        <v>0</v>
      </c>
      <c r="H30" s="63">
        <f>'Cash Flow - Y3'!H9</f>
        <v>0</v>
      </c>
      <c r="I30" s="63">
        <f>'Cash Flow - Y3'!I9</f>
        <v>0</v>
      </c>
      <c r="J30" s="63">
        <f>'Cash Flow - Y3'!J9</f>
        <v>0</v>
      </c>
      <c r="K30" s="63">
        <f>'Cash Flow - Y3'!K9</f>
        <v>0</v>
      </c>
      <c r="L30" s="63">
        <f>'Cash Flow - Y3'!L9</f>
        <v>0</v>
      </c>
      <c r="M30" s="63">
        <f>'Cash Flow - Y3'!M9</f>
        <v>0</v>
      </c>
      <c r="N30" s="63">
        <f>'Cash Flow - Y3'!N9</f>
        <v>0</v>
      </c>
      <c r="O30" s="61">
        <f t="shared" ref="O30:O32" si="4">SUM(C30:N30)</f>
        <v>0</v>
      </c>
    </row>
    <row r="31" spans="2:15" x14ac:dyDescent="0.15">
      <c r="B31" s="62" t="str">
        <f>B20</f>
        <v>20% pay $20</v>
      </c>
      <c r="C31" s="63">
        <f>'Cash Flow - Y3'!C10</f>
        <v>0</v>
      </c>
      <c r="D31" s="63">
        <f>'Cash Flow - Y3'!D10</f>
        <v>0</v>
      </c>
      <c r="E31" s="63">
        <f>'Cash Flow - Y3'!E10</f>
        <v>0</v>
      </c>
      <c r="F31" s="63">
        <f>'Cash Flow - Y3'!F10</f>
        <v>0</v>
      </c>
      <c r="G31" s="63">
        <f>'Cash Flow - Y3'!G10</f>
        <v>0</v>
      </c>
      <c r="H31" s="63">
        <f>'Cash Flow - Y3'!H10</f>
        <v>0</v>
      </c>
      <c r="I31" s="63">
        <f>'Cash Flow - Y3'!I10</f>
        <v>0</v>
      </c>
      <c r="J31" s="63">
        <f>'Cash Flow - Y3'!J10</f>
        <v>0</v>
      </c>
      <c r="K31" s="63">
        <f>'Cash Flow - Y3'!K10</f>
        <v>0</v>
      </c>
      <c r="L31" s="63">
        <f>'Cash Flow - Y3'!L10</f>
        <v>0</v>
      </c>
      <c r="M31" s="63">
        <f>'Cash Flow - Y3'!M10</f>
        <v>0</v>
      </c>
      <c r="N31" s="63">
        <f>'Cash Flow - Y3'!N10</f>
        <v>0</v>
      </c>
      <c r="O31" s="61">
        <f t="shared" si="4"/>
        <v>0</v>
      </c>
    </row>
    <row r="32" spans="2:15" ht="14" thickBot="1" x14ac:dyDescent="0.2">
      <c r="B32" s="64" t="str">
        <f>B21</f>
        <v xml:space="preserve"> </v>
      </c>
      <c r="C32" s="63">
        <f>'Cash Flow - Y3'!C11</f>
        <v>0</v>
      </c>
      <c r="D32" s="63">
        <f>'Cash Flow - Y3'!D11</f>
        <v>0</v>
      </c>
      <c r="E32" s="63">
        <f>'Cash Flow - Y3'!E11</f>
        <v>0</v>
      </c>
      <c r="F32" s="63">
        <f>'Cash Flow - Y3'!F11</f>
        <v>0</v>
      </c>
      <c r="G32" s="63">
        <f>'Cash Flow - Y3'!G11</f>
        <v>0</v>
      </c>
      <c r="H32" s="63">
        <f>'Cash Flow - Y3'!H11</f>
        <v>0</v>
      </c>
      <c r="I32" s="63">
        <f>'Cash Flow - Y3'!I11</f>
        <v>0</v>
      </c>
      <c r="J32" s="63">
        <f>'Cash Flow - Y3'!J11</f>
        <v>0</v>
      </c>
      <c r="K32" s="63">
        <f>'Cash Flow - Y3'!K11</f>
        <v>0</v>
      </c>
      <c r="L32" s="63">
        <f>'Cash Flow - Y3'!L11</f>
        <v>0</v>
      </c>
      <c r="M32" s="63">
        <f>'Cash Flow - Y3'!M11</f>
        <v>0</v>
      </c>
      <c r="N32" s="63">
        <f>'Cash Flow - Y3'!N11</f>
        <v>0</v>
      </c>
      <c r="O32" s="165">
        <f t="shared" si="4"/>
        <v>0</v>
      </c>
    </row>
    <row r="33" spans="2:15" ht="14" thickBot="1" x14ac:dyDescent="0.2">
      <c r="B33" s="166" t="s">
        <v>190</v>
      </c>
      <c r="C33" s="94">
        <f t="shared" ref="C33:N33" si="5">SUM(C29:C32)</f>
        <v>0</v>
      </c>
      <c r="D33" s="94">
        <f t="shared" si="5"/>
        <v>0</v>
      </c>
      <c r="E33" s="94">
        <f t="shared" si="5"/>
        <v>0</v>
      </c>
      <c r="F33" s="94">
        <f t="shared" si="5"/>
        <v>0</v>
      </c>
      <c r="G33" s="94">
        <f t="shared" si="5"/>
        <v>0</v>
      </c>
      <c r="H33" s="94">
        <f t="shared" si="5"/>
        <v>0</v>
      </c>
      <c r="I33" s="94">
        <f t="shared" si="5"/>
        <v>0</v>
      </c>
      <c r="J33" s="94">
        <f t="shared" si="5"/>
        <v>0</v>
      </c>
      <c r="K33" s="94">
        <f t="shared" si="5"/>
        <v>0</v>
      </c>
      <c r="L33" s="94">
        <f t="shared" si="5"/>
        <v>0</v>
      </c>
      <c r="M33" s="94">
        <f t="shared" si="5"/>
        <v>0</v>
      </c>
      <c r="N33" s="94">
        <f t="shared" si="5"/>
        <v>0</v>
      </c>
      <c r="O33" s="167">
        <f>SUM(C33:N33)</f>
        <v>0</v>
      </c>
    </row>
    <row r="34" spans="2:15" ht="14" thickTop="1" x14ac:dyDescent="0.15"/>
  </sheetData>
  <mergeCells count="8">
    <mergeCell ref="B25:O25"/>
    <mergeCell ref="B28:O28"/>
    <mergeCell ref="B1:O1"/>
    <mergeCell ref="B2:O2"/>
    <mergeCell ref="B3:O3"/>
    <mergeCell ref="B6:O6"/>
    <mergeCell ref="B14:O14"/>
    <mergeCell ref="B17:O17"/>
  </mergeCells>
  <phoneticPr fontId="7" type="noConversion"/>
  <printOptions horizontalCentered="1"/>
  <pageMargins left="0.2" right="0.2" top="0.5" bottom="0.5" header="0.3" footer="0.3"/>
  <pageSetup scale="80" orientation="landscape"/>
  <extLst>
    <ext xmlns:mx="http://schemas.microsoft.com/office/mac/excel/2008/main" uri="{64002731-A6B0-56B0-2670-7721B7C09600}">
      <mx:PLV Mode="0" OnePage="0" WScale="8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B357"/>
  <sheetViews>
    <sheetView zoomScale="150" zoomScaleNormal="150" zoomScalePageLayoutView="150" workbookViewId="0">
      <selection activeCell="E9" sqref="E9"/>
    </sheetView>
  </sheetViews>
  <sheetFormatPr baseColWidth="10" defaultColWidth="8.83203125" defaultRowHeight="13" x14ac:dyDescent="0.15"/>
  <cols>
    <col min="1" max="1" width="1.6640625" style="51" customWidth="1"/>
    <col min="2" max="2" width="24.83203125" style="57" customWidth="1"/>
    <col min="3" max="3" width="14.83203125" style="57" customWidth="1"/>
    <col min="4" max="5" width="12.5" style="57" bestFit="1" customWidth="1"/>
    <col min="6" max="6" width="12" style="57" bestFit="1" customWidth="1"/>
    <col min="7" max="7" width="12.6640625" style="57" bestFit="1" customWidth="1"/>
    <col min="8" max="13" width="12.6640625" style="57" customWidth="1"/>
    <col min="14" max="14" width="11.83203125" style="57" bestFit="1" customWidth="1"/>
    <col min="15" max="16" width="12.33203125" style="57" bestFit="1" customWidth="1"/>
    <col min="17" max="106" width="8.83203125" style="51"/>
    <col min="107" max="16384" width="8.83203125" style="57"/>
  </cols>
  <sheetData>
    <row r="1" spans="1:106" s="50" customFormat="1" ht="33" x14ac:dyDescent="0.15">
      <c r="B1" s="201" t="s">
        <v>192</v>
      </c>
      <c r="C1" s="201"/>
      <c r="D1" s="201"/>
      <c r="E1" s="201"/>
      <c r="F1" s="201"/>
      <c r="G1" s="201"/>
      <c r="H1" s="201"/>
      <c r="I1" s="201"/>
      <c r="J1" s="201"/>
      <c r="K1" s="201"/>
      <c r="L1" s="201"/>
      <c r="M1" s="201"/>
      <c r="N1" s="201"/>
      <c r="O1" s="201"/>
      <c r="P1" s="201"/>
    </row>
    <row r="2" spans="1:106" s="51" customFormat="1" ht="18" x14ac:dyDescent="0.2">
      <c r="B2" s="202" t="s">
        <v>198</v>
      </c>
      <c r="C2" s="202"/>
      <c r="D2" s="202"/>
      <c r="E2" s="202"/>
      <c r="F2" s="202"/>
      <c r="G2" s="202"/>
      <c r="H2" s="202"/>
      <c r="I2" s="202"/>
      <c r="J2" s="202"/>
      <c r="K2" s="202"/>
      <c r="L2" s="202"/>
      <c r="M2" s="202"/>
      <c r="N2" s="202"/>
      <c r="O2" s="202"/>
      <c r="P2" s="202"/>
    </row>
    <row r="3" spans="1:106" s="51" customFormat="1" ht="18" x14ac:dyDescent="0.2">
      <c r="B3" s="199" t="s">
        <v>204</v>
      </c>
      <c r="C3" s="199"/>
      <c r="D3" s="199"/>
      <c r="E3" s="199"/>
      <c r="F3" s="199"/>
      <c r="G3" s="199"/>
      <c r="H3" s="199"/>
      <c r="I3" s="199"/>
      <c r="J3" s="199"/>
      <c r="K3" s="199"/>
      <c r="L3" s="199"/>
      <c r="M3" s="199"/>
      <c r="N3" s="199"/>
      <c r="O3" s="199"/>
      <c r="P3" s="199"/>
    </row>
    <row r="4" spans="1:106" s="51" customFormat="1" ht="14.25" customHeight="1" x14ac:dyDescent="0.2">
      <c r="B4" s="52"/>
      <c r="C4" s="52"/>
      <c r="D4" s="52"/>
      <c r="E4" s="52"/>
      <c r="F4" s="52"/>
      <c r="G4" s="52"/>
      <c r="H4" s="52"/>
      <c r="I4" s="52"/>
      <c r="J4" s="52"/>
      <c r="K4" s="53"/>
      <c r="L4" s="53"/>
      <c r="M4" s="53"/>
      <c r="N4" s="52"/>
      <c r="O4" s="52"/>
      <c r="P4" s="52"/>
    </row>
    <row r="5" spans="1:106" s="51" customFormat="1" ht="18" x14ac:dyDescent="0.2">
      <c r="B5" s="52"/>
      <c r="C5" s="154" t="s">
        <v>197</v>
      </c>
      <c r="D5" s="154" t="s">
        <v>122</v>
      </c>
      <c r="E5" s="152" t="s">
        <v>123</v>
      </c>
      <c r="F5" s="152" t="s">
        <v>124</v>
      </c>
      <c r="G5" s="152" t="s">
        <v>125</v>
      </c>
      <c r="H5" s="152" t="s">
        <v>126</v>
      </c>
      <c r="I5" s="152" t="s">
        <v>127</v>
      </c>
      <c r="J5" s="152" t="s">
        <v>128</v>
      </c>
      <c r="K5" s="152" t="s">
        <v>129</v>
      </c>
      <c r="L5" s="152" t="s">
        <v>130</v>
      </c>
      <c r="M5" s="152" t="s">
        <v>131</v>
      </c>
      <c r="N5" s="152" t="s">
        <v>132</v>
      </c>
      <c r="O5" s="152" t="s">
        <v>133</v>
      </c>
      <c r="P5" s="153" t="s">
        <v>134</v>
      </c>
    </row>
    <row r="6" spans="1:106" x14ac:dyDescent="0.15">
      <c r="A6" s="57"/>
      <c r="B6" s="200" t="s">
        <v>121</v>
      </c>
      <c r="C6" s="200"/>
      <c r="D6" s="200"/>
      <c r="E6" s="200"/>
      <c r="F6" s="200"/>
      <c r="G6" s="200"/>
      <c r="H6" s="200"/>
      <c r="I6" s="200"/>
      <c r="J6" s="200"/>
      <c r="K6" s="200"/>
      <c r="L6" s="200"/>
      <c r="M6" s="200"/>
      <c r="N6" s="200"/>
      <c r="O6" s="200"/>
      <c r="P6" s="200"/>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row>
    <row r="7" spans="1:106" x14ac:dyDescent="0.15">
      <c r="A7" s="57"/>
      <c r="B7" s="58" t="s">
        <v>135</v>
      </c>
      <c r="C7" s="58"/>
      <c r="D7" s="59">
        <v>0</v>
      </c>
      <c r="E7" s="60">
        <f>D50</f>
        <v>0</v>
      </c>
      <c r="F7" s="60">
        <f>E50</f>
        <v>0</v>
      </c>
      <c r="G7" s="60">
        <f>F50</f>
        <v>0</v>
      </c>
      <c r="H7" s="60">
        <f t="shared" ref="H7:O7" si="0">G50</f>
        <v>0</v>
      </c>
      <c r="I7" s="60">
        <f t="shared" si="0"/>
        <v>0</v>
      </c>
      <c r="J7" s="60">
        <f t="shared" si="0"/>
        <v>0</v>
      </c>
      <c r="K7" s="60">
        <f t="shared" si="0"/>
        <v>0</v>
      </c>
      <c r="L7" s="60">
        <f t="shared" si="0"/>
        <v>0</v>
      </c>
      <c r="M7" s="60">
        <f t="shared" si="0"/>
        <v>0</v>
      </c>
      <c r="N7" s="60">
        <f t="shared" si="0"/>
        <v>0</v>
      </c>
      <c r="O7" s="60">
        <f t="shared" si="0"/>
        <v>0</v>
      </c>
      <c r="P7" s="61"/>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row>
    <row r="8" spans="1:106" x14ac:dyDescent="0.15">
      <c r="A8" s="57"/>
      <c r="B8" s="62">
        <v>0</v>
      </c>
      <c r="C8" s="62"/>
      <c r="D8" s="63">
        <v>0</v>
      </c>
      <c r="E8" s="63">
        <v>0</v>
      </c>
      <c r="F8" s="63">
        <v>0</v>
      </c>
      <c r="G8" s="63">
        <v>0</v>
      </c>
      <c r="H8" s="63">
        <v>0</v>
      </c>
      <c r="I8" s="63">
        <v>0</v>
      </c>
      <c r="J8" s="63">
        <v>0</v>
      </c>
      <c r="K8" s="63">
        <v>0</v>
      </c>
      <c r="L8" s="63">
        <v>0</v>
      </c>
      <c r="M8" s="63">
        <v>0</v>
      </c>
      <c r="N8" s="63">
        <v>0</v>
      </c>
      <c r="O8" s="63">
        <v>0</v>
      </c>
      <c r="P8" s="61">
        <f>SUM(D8:O8)</f>
        <v>0</v>
      </c>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row>
    <row r="9" spans="1:106" x14ac:dyDescent="0.15">
      <c r="A9" s="57"/>
      <c r="B9" s="62">
        <v>0</v>
      </c>
      <c r="C9" s="62"/>
      <c r="D9" s="63">
        <v>0</v>
      </c>
      <c r="E9" s="63">
        <v>0</v>
      </c>
      <c r="F9" s="63">
        <v>0</v>
      </c>
      <c r="G9" s="63">
        <v>0</v>
      </c>
      <c r="H9" s="63">
        <v>0</v>
      </c>
      <c r="I9" s="63">
        <v>0</v>
      </c>
      <c r="J9" s="63">
        <v>0</v>
      </c>
      <c r="K9" s="63">
        <v>0</v>
      </c>
      <c r="L9" s="63">
        <v>0</v>
      </c>
      <c r="M9" s="63">
        <v>0</v>
      </c>
      <c r="N9" s="63">
        <v>0</v>
      </c>
      <c r="O9" s="63">
        <v>0</v>
      </c>
      <c r="P9" s="61">
        <f t="shared" ref="P9:P13" si="1">SUM(D9:O9)</f>
        <v>0</v>
      </c>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row>
    <row r="10" spans="1:106" x14ac:dyDescent="0.15">
      <c r="A10" s="57"/>
      <c r="B10" s="62">
        <v>0</v>
      </c>
      <c r="C10" s="62"/>
      <c r="D10" s="63">
        <v>0</v>
      </c>
      <c r="E10" s="63">
        <v>0</v>
      </c>
      <c r="F10" s="63">
        <v>0</v>
      </c>
      <c r="G10" s="63">
        <v>0</v>
      </c>
      <c r="H10" s="63">
        <v>0</v>
      </c>
      <c r="I10" s="63">
        <v>0</v>
      </c>
      <c r="J10" s="63">
        <v>0</v>
      </c>
      <c r="K10" s="63">
        <v>0</v>
      </c>
      <c r="L10" s="63">
        <v>0</v>
      </c>
      <c r="M10" s="63">
        <v>0</v>
      </c>
      <c r="N10" s="63">
        <v>0</v>
      </c>
      <c r="O10" s="63">
        <v>0</v>
      </c>
      <c r="P10" s="61">
        <f t="shared" si="1"/>
        <v>0</v>
      </c>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row>
    <row r="11" spans="1:106" x14ac:dyDescent="0.15">
      <c r="A11" s="57"/>
      <c r="B11" s="62" t="s">
        <v>196</v>
      </c>
      <c r="C11" s="62"/>
      <c r="D11" s="63">
        <v>0</v>
      </c>
      <c r="E11" s="61">
        <v>0</v>
      </c>
      <c r="F11" s="61">
        <v>0</v>
      </c>
      <c r="G11" s="61">
        <v>0</v>
      </c>
      <c r="H11" s="61">
        <v>0</v>
      </c>
      <c r="I11" s="61">
        <v>0</v>
      </c>
      <c r="J11" s="61">
        <v>0</v>
      </c>
      <c r="K11" s="61">
        <v>0</v>
      </c>
      <c r="L11" s="61">
        <v>0</v>
      </c>
      <c r="M11" s="61">
        <v>0</v>
      </c>
      <c r="N11" s="61">
        <v>0</v>
      </c>
      <c r="O11" s="61">
        <v>0</v>
      </c>
      <c r="P11" s="61">
        <f t="shared" si="1"/>
        <v>0</v>
      </c>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row>
    <row r="12" spans="1:106" x14ac:dyDescent="0.15">
      <c r="A12" s="57"/>
      <c r="B12" s="62" t="s">
        <v>136</v>
      </c>
      <c r="C12" s="62"/>
      <c r="D12" s="63">
        <v>0</v>
      </c>
      <c r="E12" s="61">
        <v>0</v>
      </c>
      <c r="F12" s="61">
        <v>0</v>
      </c>
      <c r="G12" s="61">
        <v>0</v>
      </c>
      <c r="H12" s="61">
        <v>0</v>
      </c>
      <c r="I12" s="61">
        <v>0</v>
      </c>
      <c r="J12" s="61">
        <v>0</v>
      </c>
      <c r="K12" s="61">
        <v>0</v>
      </c>
      <c r="L12" s="61">
        <v>0</v>
      </c>
      <c r="M12" s="61">
        <v>0</v>
      </c>
      <c r="N12" s="61">
        <v>0</v>
      </c>
      <c r="O12" s="61">
        <v>0</v>
      </c>
      <c r="P12" s="61">
        <f t="shared" si="1"/>
        <v>0</v>
      </c>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row>
    <row r="13" spans="1:106" ht="14" thickBot="1" x14ac:dyDescent="0.2">
      <c r="A13" s="57"/>
      <c r="B13" s="64" t="s">
        <v>137</v>
      </c>
      <c r="C13" s="64"/>
      <c r="D13" s="63">
        <v>0</v>
      </c>
      <c r="E13" s="61">
        <v>0</v>
      </c>
      <c r="F13" s="61">
        <v>0</v>
      </c>
      <c r="G13" s="61">
        <v>0</v>
      </c>
      <c r="H13" s="61">
        <v>0</v>
      </c>
      <c r="I13" s="61">
        <v>0</v>
      </c>
      <c r="J13" s="61">
        <v>0</v>
      </c>
      <c r="K13" s="61">
        <v>0</v>
      </c>
      <c r="L13" s="61">
        <v>0</v>
      </c>
      <c r="M13" s="61">
        <v>0</v>
      </c>
      <c r="N13" s="61">
        <v>0</v>
      </c>
      <c r="O13" s="61">
        <v>0</v>
      </c>
      <c r="P13" s="61">
        <f t="shared" si="1"/>
        <v>0</v>
      </c>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row>
    <row r="14" spans="1:106" ht="15" thickTop="1" thickBot="1" x14ac:dyDescent="0.2">
      <c r="A14" s="57"/>
      <c r="B14" s="92" t="s">
        <v>138</v>
      </c>
      <c r="C14" s="92"/>
      <c r="D14" s="95">
        <f>SUM(D8:D13)</f>
        <v>0</v>
      </c>
      <c r="E14" s="95">
        <f t="shared" ref="E14:O14" si="2">SUM(E8:E13)</f>
        <v>0</v>
      </c>
      <c r="F14" s="95">
        <f t="shared" si="2"/>
        <v>0</v>
      </c>
      <c r="G14" s="95">
        <f t="shared" si="2"/>
        <v>0</v>
      </c>
      <c r="H14" s="95">
        <f t="shared" si="2"/>
        <v>0</v>
      </c>
      <c r="I14" s="95">
        <f t="shared" si="2"/>
        <v>0</v>
      </c>
      <c r="J14" s="95">
        <f t="shared" si="2"/>
        <v>0</v>
      </c>
      <c r="K14" s="95">
        <f t="shared" si="2"/>
        <v>0</v>
      </c>
      <c r="L14" s="95">
        <f t="shared" si="2"/>
        <v>0</v>
      </c>
      <c r="M14" s="95">
        <f t="shared" si="2"/>
        <v>0</v>
      </c>
      <c r="N14" s="95">
        <f t="shared" si="2"/>
        <v>0</v>
      </c>
      <c r="O14" s="95">
        <f t="shared" si="2"/>
        <v>0</v>
      </c>
      <c r="P14" s="65">
        <f>SUM(D14:O14)</f>
        <v>0</v>
      </c>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row>
    <row r="15" spans="1:106" ht="15" thickTop="1" thickBot="1" x14ac:dyDescent="0.2">
      <c r="A15" s="57"/>
      <c r="B15" s="90" t="s">
        <v>139</v>
      </c>
      <c r="C15" s="90"/>
      <c r="D15" s="91">
        <f>IF(COUNT(D7:D13),SUM(D7:D13),"")</f>
        <v>0</v>
      </c>
      <c r="E15" s="91">
        <f>IF(COUNT(E8:E13),SUM(E7:E13),"")</f>
        <v>0</v>
      </c>
      <c r="F15" s="96">
        <f>IF(COUNT(F8:F13),SUM(F7:F13),"")</f>
        <v>0</v>
      </c>
      <c r="G15" s="96">
        <f>IF(COUNT(G8:G13),SUM(G7:G13),"")</f>
        <v>0</v>
      </c>
      <c r="H15" s="96">
        <f t="shared" ref="H15:O15" si="3">IF(COUNT(H8:H13),SUM(H7:H13),"")</f>
        <v>0</v>
      </c>
      <c r="I15" s="96">
        <f t="shared" si="3"/>
        <v>0</v>
      </c>
      <c r="J15" s="96">
        <f t="shared" si="3"/>
        <v>0</v>
      </c>
      <c r="K15" s="96">
        <f t="shared" si="3"/>
        <v>0</v>
      </c>
      <c r="L15" s="96">
        <f t="shared" si="3"/>
        <v>0</v>
      </c>
      <c r="M15" s="96">
        <f t="shared" si="3"/>
        <v>0</v>
      </c>
      <c r="N15" s="96">
        <f t="shared" si="3"/>
        <v>0</v>
      </c>
      <c r="O15" s="96">
        <f t="shared" si="3"/>
        <v>0</v>
      </c>
      <c r="P15" s="66"/>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row>
    <row r="16" spans="1:106" s="51" customFormat="1" ht="6" customHeight="1" x14ac:dyDescent="0.15">
      <c r="B16" s="144"/>
      <c r="C16" s="144"/>
      <c r="D16" s="145"/>
      <c r="E16" s="145"/>
      <c r="F16" s="146"/>
      <c r="G16" s="146"/>
      <c r="H16" s="146"/>
      <c r="I16" s="146"/>
      <c r="J16" s="146"/>
      <c r="K16" s="146"/>
      <c r="L16" s="146"/>
      <c r="M16" s="146"/>
      <c r="N16" s="146"/>
      <c r="O16" s="146"/>
      <c r="P16" s="143"/>
    </row>
    <row r="17" spans="1:106" s="51" customFormat="1" x14ac:dyDescent="0.15">
      <c r="B17" s="204" t="s">
        <v>140</v>
      </c>
      <c r="C17" s="205"/>
      <c r="D17" s="205"/>
      <c r="E17" s="205"/>
      <c r="F17" s="205"/>
      <c r="G17" s="205"/>
      <c r="H17" s="205"/>
      <c r="I17" s="205"/>
      <c r="J17" s="205"/>
      <c r="K17" s="205"/>
      <c r="L17" s="205"/>
      <c r="M17" s="205"/>
      <c r="N17" s="205"/>
      <c r="O17" s="205"/>
      <c r="P17" s="206"/>
    </row>
    <row r="18" spans="1:106" x14ac:dyDescent="0.15">
      <c r="A18" s="57"/>
      <c r="B18" s="147" t="s">
        <v>141</v>
      </c>
      <c r="C18" s="147"/>
      <c r="D18" s="148">
        <v>0</v>
      </c>
      <c r="E18" s="148">
        <v>0</v>
      </c>
      <c r="F18" s="148">
        <v>0</v>
      </c>
      <c r="G18" s="148">
        <v>0</v>
      </c>
      <c r="H18" s="148">
        <v>0</v>
      </c>
      <c r="I18" s="148">
        <v>0</v>
      </c>
      <c r="J18" s="148">
        <v>0</v>
      </c>
      <c r="K18" s="148">
        <v>0</v>
      </c>
      <c r="L18" s="148">
        <v>0</v>
      </c>
      <c r="M18" s="148">
        <v>0</v>
      </c>
      <c r="N18" s="148">
        <v>0</v>
      </c>
      <c r="O18" s="148">
        <v>0</v>
      </c>
      <c r="P18" s="148">
        <f>SUM(D18:O18)</f>
        <v>0</v>
      </c>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row>
    <row r="19" spans="1:106" x14ac:dyDescent="0.15">
      <c r="A19" s="57"/>
      <c r="B19" s="67" t="s">
        <v>31</v>
      </c>
      <c r="C19" s="67"/>
      <c r="D19" s="68">
        <v>0</v>
      </c>
      <c r="E19" s="68">
        <v>0</v>
      </c>
      <c r="F19" s="68">
        <v>0</v>
      </c>
      <c r="G19" s="68">
        <v>0</v>
      </c>
      <c r="H19" s="68">
        <v>0</v>
      </c>
      <c r="I19" s="68">
        <v>0</v>
      </c>
      <c r="J19" s="68">
        <v>0</v>
      </c>
      <c r="K19" s="68">
        <v>0</v>
      </c>
      <c r="L19" s="68">
        <v>0</v>
      </c>
      <c r="M19" s="68">
        <v>0</v>
      </c>
      <c r="N19" s="68">
        <v>0</v>
      </c>
      <c r="O19" s="68">
        <v>0</v>
      </c>
      <c r="P19" s="68">
        <f t="shared" ref="P19:P37" si="4">SUM(D19:O19)</f>
        <v>0</v>
      </c>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row>
    <row r="20" spans="1:106" x14ac:dyDescent="0.15">
      <c r="A20" s="57"/>
      <c r="B20" s="67" t="s">
        <v>27</v>
      </c>
      <c r="C20" s="67"/>
      <c r="D20" s="68">
        <v>0</v>
      </c>
      <c r="E20" s="68">
        <v>0</v>
      </c>
      <c r="F20" s="68">
        <v>0</v>
      </c>
      <c r="G20" s="68">
        <v>0</v>
      </c>
      <c r="H20" s="68">
        <v>0</v>
      </c>
      <c r="I20" s="68">
        <v>0</v>
      </c>
      <c r="J20" s="68">
        <v>0</v>
      </c>
      <c r="K20" s="68">
        <v>0</v>
      </c>
      <c r="L20" s="68">
        <v>0</v>
      </c>
      <c r="M20" s="68">
        <v>0</v>
      </c>
      <c r="N20" s="68">
        <v>0</v>
      </c>
      <c r="O20" s="68">
        <v>0</v>
      </c>
      <c r="P20" s="68">
        <f t="shared" si="4"/>
        <v>0</v>
      </c>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row>
    <row r="21" spans="1:106" x14ac:dyDescent="0.15">
      <c r="A21" s="57"/>
      <c r="B21" s="67" t="s">
        <v>164</v>
      </c>
      <c r="C21" s="67"/>
      <c r="D21" s="68">
        <v>0</v>
      </c>
      <c r="E21" s="68">
        <v>0</v>
      </c>
      <c r="F21" s="68">
        <v>0</v>
      </c>
      <c r="G21" s="68">
        <v>0</v>
      </c>
      <c r="H21" s="68">
        <v>0</v>
      </c>
      <c r="I21" s="68">
        <v>0</v>
      </c>
      <c r="J21" s="68">
        <v>0</v>
      </c>
      <c r="K21" s="68">
        <v>0</v>
      </c>
      <c r="L21" s="68">
        <v>0</v>
      </c>
      <c r="M21" s="68">
        <v>0</v>
      </c>
      <c r="N21" s="68">
        <v>0</v>
      </c>
      <c r="O21" s="68">
        <v>0</v>
      </c>
      <c r="P21" s="68">
        <f t="shared" si="4"/>
        <v>0</v>
      </c>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row>
    <row r="22" spans="1:106" x14ac:dyDescent="0.15">
      <c r="A22" s="57"/>
      <c r="B22" s="67" t="s">
        <v>32</v>
      </c>
      <c r="C22" s="67"/>
      <c r="D22" s="68">
        <v>0</v>
      </c>
      <c r="E22" s="68">
        <v>0</v>
      </c>
      <c r="F22" s="68">
        <v>0</v>
      </c>
      <c r="G22" s="68">
        <v>0</v>
      </c>
      <c r="H22" s="68">
        <v>0</v>
      </c>
      <c r="I22" s="68">
        <v>0</v>
      </c>
      <c r="J22" s="68">
        <v>0</v>
      </c>
      <c r="K22" s="68">
        <v>0</v>
      </c>
      <c r="L22" s="68">
        <v>0</v>
      </c>
      <c r="M22" s="68">
        <v>0</v>
      </c>
      <c r="N22" s="68">
        <v>0</v>
      </c>
      <c r="O22" s="68">
        <v>0</v>
      </c>
      <c r="P22" s="68">
        <f t="shared" si="4"/>
        <v>0</v>
      </c>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row>
    <row r="23" spans="1:106" x14ac:dyDescent="0.15">
      <c r="A23" s="57"/>
      <c r="B23" s="67" t="s">
        <v>142</v>
      </c>
      <c r="C23" s="67"/>
      <c r="D23" s="68">
        <v>0</v>
      </c>
      <c r="E23" s="68">
        <v>0</v>
      </c>
      <c r="F23" s="68">
        <v>0</v>
      </c>
      <c r="G23" s="68">
        <v>0</v>
      </c>
      <c r="H23" s="68">
        <v>0</v>
      </c>
      <c r="I23" s="68">
        <v>0</v>
      </c>
      <c r="J23" s="68">
        <v>0</v>
      </c>
      <c r="K23" s="68">
        <v>0</v>
      </c>
      <c r="L23" s="68">
        <v>0</v>
      </c>
      <c r="M23" s="68">
        <v>0</v>
      </c>
      <c r="N23" s="68">
        <v>0</v>
      </c>
      <c r="O23" s="68">
        <v>0</v>
      </c>
      <c r="P23" s="68">
        <f t="shared" si="4"/>
        <v>0</v>
      </c>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row>
    <row r="24" spans="1:106" x14ac:dyDescent="0.15">
      <c r="A24" s="57"/>
      <c r="B24" s="67" t="s">
        <v>143</v>
      </c>
      <c r="C24" s="67"/>
      <c r="D24" s="68">
        <v>0</v>
      </c>
      <c r="E24" s="68">
        <v>0</v>
      </c>
      <c r="F24" s="68">
        <v>0</v>
      </c>
      <c r="G24" s="68">
        <v>0</v>
      </c>
      <c r="H24" s="68">
        <v>0</v>
      </c>
      <c r="I24" s="68">
        <v>0</v>
      </c>
      <c r="J24" s="68">
        <v>0</v>
      </c>
      <c r="K24" s="68">
        <v>0</v>
      </c>
      <c r="L24" s="68">
        <v>0</v>
      </c>
      <c r="M24" s="68">
        <v>0</v>
      </c>
      <c r="N24" s="68">
        <v>0</v>
      </c>
      <c r="O24" s="68">
        <v>0</v>
      </c>
      <c r="P24" s="68">
        <f t="shared" si="4"/>
        <v>0</v>
      </c>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row>
    <row r="25" spans="1:106" x14ac:dyDescent="0.15">
      <c r="A25" s="57"/>
      <c r="B25" s="67" t="s">
        <v>4</v>
      </c>
      <c r="C25" s="67"/>
      <c r="D25" s="68">
        <v>0</v>
      </c>
      <c r="E25" s="68">
        <v>0</v>
      </c>
      <c r="F25" s="68">
        <v>0</v>
      </c>
      <c r="G25" s="68">
        <v>0</v>
      </c>
      <c r="H25" s="68">
        <v>0</v>
      </c>
      <c r="I25" s="68">
        <v>0</v>
      </c>
      <c r="J25" s="68">
        <v>0</v>
      </c>
      <c r="K25" s="68">
        <v>0</v>
      </c>
      <c r="L25" s="68">
        <v>0</v>
      </c>
      <c r="M25" s="68">
        <v>0</v>
      </c>
      <c r="N25" s="68">
        <v>0</v>
      </c>
      <c r="O25" s="68">
        <v>0</v>
      </c>
      <c r="P25" s="68">
        <f t="shared" si="4"/>
        <v>0</v>
      </c>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row>
    <row r="26" spans="1:106" x14ac:dyDescent="0.15">
      <c r="A26" s="57"/>
      <c r="B26" s="67" t="s">
        <v>5</v>
      </c>
      <c r="C26" s="67"/>
      <c r="D26" s="68">
        <v>0</v>
      </c>
      <c r="E26" s="68">
        <v>0</v>
      </c>
      <c r="F26" s="68">
        <v>0</v>
      </c>
      <c r="G26" s="68">
        <v>0</v>
      </c>
      <c r="H26" s="68">
        <v>0</v>
      </c>
      <c r="I26" s="68">
        <v>0</v>
      </c>
      <c r="J26" s="68">
        <v>0</v>
      </c>
      <c r="K26" s="68">
        <v>0</v>
      </c>
      <c r="L26" s="68">
        <v>0</v>
      </c>
      <c r="M26" s="68">
        <v>0</v>
      </c>
      <c r="N26" s="68">
        <v>0</v>
      </c>
      <c r="O26" s="68">
        <v>0</v>
      </c>
      <c r="P26" s="68">
        <f t="shared" si="4"/>
        <v>0</v>
      </c>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row>
    <row r="27" spans="1:106" x14ac:dyDescent="0.15">
      <c r="A27" s="57"/>
      <c r="B27" s="69" t="s">
        <v>34</v>
      </c>
      <c r="C27" s="69"/>
      <c r="D27" s="68">
        <v>0</v>
      </c>
      <c r="E27" s="68">
        <v>0</v>
      </c>
      <c r="F27" s="68">
        <v>0</v>
      </c>
      <c r="G27" s="68">
        <v>0</v>
      </c>
      <c r="H27" s="68">
        <v>0</v>
      </c>
      <c r="I27" s="68">
        <v>0</v>
      </c>
      <c r="J27" s="68">
        <v>0</v>
      </c>
      <c r="K27" s="68">
        <v>0</v>
      </c>
      <c r="L27" s="68">
        <v>0</v>
      </c>
      <c r="M27" s="68">
        <v>0</v>
      </c>
      <c r="N27" s="68">
        <v>0</v>
      </c>
      <c r="O27" s="68">
        <v>0</v>
      </c>
      <c r="P27" s="68">
        <f t="shared" si="4"/>
        <v>0</v>
      </c>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row>
    <row r="28" spans="1:106" x14ac:dyDescent="0.15">
      <c r="A28" s="57"/>
      <c r="B28" s="67" t="s">
        <v>144</v>
      </c>
      <c r="C28" s="67"/>
      <c r="D28" s="68">
        <v>0</v>
      </c>
      <c r="E28" s="68">
        <v>0</v>
      </c>
      <c r="F28" s="68">
        <v>0</v>
      </c>
      <c r="G28" s="68">
        <v>0</v>
      </c>
      <c r="H28" s="68">
        <v>0</v>
      </c>
      <c r="I28" s="68">
        <v>0</v>
      </c>
      <c r="J28" s="68">
        <v>0</v>
      </c>
      <c r="K28" s="68">
        <v>0</v>
      </c>
      <c r="L28" s="68">
        <v>0</v>
      </c>
      <c r="M28" s="68">
        <v>0</v>
      </c>
      <c r="N28" s="68">
        <v>0</v>
      </c>
      <c r="O28" s="68">
        <v>0</v>
      </c>
      <c r="P28" s="68">
        <f t="shared" si="4"/>
        <v>0</v>
      </c>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row>
    <row r="29" spans="1:106" x14ac:dyDescent="0.15">
      <c r="A29" s="57"/>
      <c r="B29" s="67" t="s">
        <v>202</v>
      </c>
      <c r="C29" s="67"/>
      <c r="D29" s="68">
        <v>0</v>
      </c>
      <c r="E29" s="68">
        <v>0</v>
      </c>
      <c r="F29" s="68">
        <v>0</v>
      </c>
      <c r="G29" s="68">
        <v>0</v>
      </c>
      <c r="H29" s="68">
        <v>0</v>
      </c>
      <c r="I29" s="68">
        <v>0</v>
      </c>
      <c r="J29" s="68">
        <v>0</v>
      </c>
      <c r="K29" s="68">
        <v>0</v>
      </c>
      <c r="L29" s="68">
        <v>0</v>
      </c>
      <c r="M29" s="68">
        <v>0</v>
      </c>
      <c r="N29" s="68">
        <v>0</v>
      </c>
      <c r="O29" s="68">
        <v>0</v>
      </c>
      <c r="P29" s="68">
        <f t="shared" si="4"/>
        <v>0</v>
      </c>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row>
    <row r="30" spans="1:106" x14ac:dyDescent="0.15">
      <c r="A30" s="57"/>
      <c r="B30" s="67" t="s">
        <v>37</v>
      </c>
      <c r="C30" s="67"/>
      <c r="D30" s="68">
        <v>0</v>
      </c>
      <c r="E30" s="68">
        <v>0</v>
      </c>
      <c r="F30" s="68">
        <v>0</v>
      </c>
      <c r="G30" s="68">
        <v>0</v>
      </c>
      <c r="H30" s="68">
        <v>0</v>
      </c>
      <c r="I30" s="68">
        <v>0</v>
      </c>
      <c r="J30" s="68">
        <v>0</v>
      </c>
      <c r="K30" s="68">
        <v>0</v>
      </c>
      <c r="L30" s="68">
        <v>0</v>
      </c>
      <c r="M30" s="68">
        <v>0</v>
      </c>
      <c r="N30" s="68">
        <v>0</v>
      </c>
      <c r="O30" s="68">
        <v>0</v>
      </c>
      <c r="P30" s="68">
        <f t="shared" si="4"/>
        <v>0</v>
      </c>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row>
    <row r="31" spans="1:106" x14ac:dyDescent="0.15">
      <c r="A31" s="57"/>
      <c r="B31" s="67" t="s">
        <v>38</v>
      </c>
      <c r="C31" s="67"/>
      <c r="D31" s="68">
        <v>0</v>
      </c>
      <c r="E31" s="68">
        <v>0</v>
      </c>
      <c r="F31" s="68">
        <v>0</v>
      </c>
      <c r="G31" s="68">
        <v>0</v>
      </c>
      <c r="H31" s="68">
        <v>0</v>
      </c>
      <c r="I31" s="68">
        <v>0</v>
      </c>
      <c r="J31" s="68">
        <v>0</v>
      </c>
      <c r="K31" s="68">
        <v>0</v>
      </c>
      <c r="L31" s="68">
        <v>0</v>
      </c>
      <c r="M31" s="68">
        <v>0</v>
      </c>
      <c r="N31" s="68">
        <v>0</v>
      </c>
      <c r="O31" s="68">
        <v>0</v>
      </c>
      <c r="P31" s="68">
        <f t="shared" si="4"/>
        <v>0</v>
      </c>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row>
    <row r="32" spans="1:106" x14ac:dyDescent="0.15">
      <c r="A32" s="57"/>
      <c r="B32" s="67" t="s">
        <v>39</v>
      </c>
      <c r="C32" s="67"/>
      <c r="D32" s="68">
        <v>0</v>
      </c>
      <c r="E32" s="68">
        <v>0</v>
      </c>
      <c r="F32" s="68">
        <v>0</v>
      </c>
      <c r="G32" s="68">
        <v>0</v>
      </c>
      <c r="H32" s="68">
        <v>0</v>
      </c>
      <c r="I32" s="68">
        <v>0</v>
      </c>
      <c r="J32" s="68">
        <v>0</v>
      </c>
      <c r="K32" s="68">
        <v>0</v>
      </c>
      <c r="L32" s="68">
        <v>0</v>
      </c>
      <c r="M32" s="68">
        <v>0</v>
      </c>
      <c r="N32" s="68">
        <v>0</v>
      </c>
      <c r="O32" s="68">
        <v>0</v>
      </c>
      <c r="P32" s="68">
        <f t="shared" si="4"/>
        <v>0</v>
      </c>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row>
    <row r="33" spans="1:106" x14ac:dyDescent="0.15">
      <c r="A33" s="57"/>
      <c r="B33" s="67" t="s">
        <v>40</v>
      </c>
      <c r="C33" s="67"/>
      <c r="D33" s="68">
        <v>0</v>
      </c>
      <c r="E33" s="68">
        <v>0</v>
      </c>
      <c r="F33" s="68">
        <v>0</v>
      </c>
      <c r="G33" s="68">
        <v>0</v>
      </c>
      <c r="H33" s="68">
        <v>0</v>
      </c>
      <c r="I33" s="68">
        <v>0</v>
      </c>
      <c r="J33" s="68">
        <v>0</v>
      </c>
      <c r="K33" s="68">
        <v>0</v>
      </c>
      <c r="L33" s="68">
        <v>0</v>
      </c>
      <c r="M33" s="68">
        <v>0</v>
      </c>
      <c r="N33" s="68">
        <v>0</v>
      </c>
      <c r="O33" s="68">
        <v>0</v>
      </c>
      <c r="P33" s="68">
        <f t="shared" si="4"/>
        <v>0</v>
      </c>
      <c r="Q33" s="70"/>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row>
    <row r="34" spans="1:106" x14ac:dyDescent="0.15">
      <c r="A34" s="57"/>
      <c r="B34" s="67" t="s">
        <v>41</v>
      </c>
      <c r="C34" s="67"/>
      <c r="D34" s="68">
        <v>0</v>
      </c>
      <c r="E34" s="68">
        <v>0</v>
      </c>
      <c r="F34" s="68">
        <v>0</v>
      </c>
      <c r="G34" s="68">
        <v>0</v>
      </c>
      <c r="H34" s="68">
        <v>0</v>
      </c>
      <c r="I34" s="68">
        <v>0</v>
      </c>
      <c r="J34" s="68">
        <v>0</v>
      </c>
      <c r="K34" s="68">
        <v>0</v>
      </c>
      <c r="L34" s="68">
        <v>0</v>
      </c>
      <c r="M34" s="68">
        <v>0</v>
      </c>
      <c r="N34" s="68">
        <v>0</v>
      </c>
      <c r="O34" s="68">
        <v>0</v>
      </c>
      <c r="P34" s="68">
        <f t="shared" si="4"/>
        <v>0</v>
      </c>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row>
    <row r="35" spans="1:106" x14ac:dyDescent="0.15">
      <c r="B35" s="67" t="s">
        <v>145</v>
      </c>
      <c r="C35" s="67"/>
      <c r="D35" s="68">
        <v>0</v>
      </c>
      <c r="E35" s="68">
        <v>0</v>
      </c>
      <c r="F35" s="68">
        <v>0</v>
      </c>
      <c r="G35" s="68">
        <v>0</v>
      </c>
      <c r="H35" s="68">
        <v>0</v>
      </c>
      <c r="I35" s="68">
        <v>0</v>
      </c>
      <c r="J35" s="68">
        <v>0</v>
      </c>
      <c r="K35" s="68">
        <v>0</v>
      </c>
      <c r="L35" s="68">
        <v>0</v>
      </c>
      <c r="M35" s="68">
        <v>0</v>
      </c>
      <c r="N35" s="68">
        <v>0</v>
      </c>
      <c r="O35" s="68">
        <v>0</v>
      </c>
      <c r="P35" s="68">
        <f t="shared" si="4"/>
        <v>0</v>
      </c>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row>
    <row r="36" spans="1:106" x14ac:dyDescent="0.15">
      <c r="B36" s="67" t="s">
        <v>43</v>
      </c>
      <c r="C36" s="67"/>
      <c r="D36" s="68">
        <v>0</v>
      </c>
      <c r="E36" s="68">
        <v>0</v>
      </c>
      <c r="F36" s="68">
        <v>0</v>
      </c>
      <c r="G36" s="68">
        <v>0</v>
      </c>
      <c r="H36" s="68">
        <v>0</v>
      </c>
      <c r="I36" s="68">
        <v>0</v>
      </c>
      <c r="J36" s="68">
        <v>0</v>
      </c>
      <c r="K36" s="68">
        <v>0</v>
      </c>
      <c r="L36" s="68">
        <v>0</v>
      </c>
      <c r="M36" s="68">
        <v>0</v>
      </c>
      <c r="N36" s="68">
        <v>0</v>
      </c>
      <c r="O36" s="68">
        <v>0</v>
      </c>
      <c r="P36" s="68">
        <f t="shared" si="4"/>
        <v>0</v>
      </c>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row>
    <row r="37" spans="1:106" x14ac:dyDescent="0.15">
      <c r="B37" s="67" t="s">
        <v>7</v>
      </c>
      <c r="C37" s="67"/>
      <c r="D37" s="68">
        <v>0</v>
      </c>
      <c r="E37" s="68">
        <v>0</v>
      </c>
      <c r="F37" s="68">
        <v>0</v>
      </c>
      <c r="G37" s="68">
        <v>0</v>
      </c>
      <c r="H37" s="68">
        <v>0</v>
      </c>
      <c r="I37" s="68">
        <v>0</v>
      </c>
      <c r="J37" s="68">
        <v>0</v>
      </c>
      <c r="K37" s="68">
        <v>0</v>
      </c>
      <c r="L37" s="68">
        <v>0</v>
      </c>
      <c r="M37" s="68">
        <v>0</v>
      </c>
      <c r="N37" s="68">
        <v>0</v>
      </c>
      <c r="O37" s="68">
        <v>0</v>
      </c>
      <c r="P37" s="68">
        <f t="shared" si="4"/>
        <v>0</v>
      </c>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row>
    <row r="38" spans="1:106" ht="14" thickBot="1" x14ac:dyDescent="0.2">
      <c r="B38" s="156" t="s">
        <v>6</v>
      </c>
      <c r="C38" s="187"/>
      <c r="D38" s="71">
        <v>0</v>
      </c>
      <c r="E38" s="71">
        <v>0</v>
      </c>
      <c r="F38" s="71">
        <v>0</v>
      </c>
      <c r="G38" s="71">
        <v>0</v>
      </c>
      <c r="H38" s="71">
        <v>0</v>
      </c>
      <c r="I38" s="71">
        <v>0</v>
      </c>
      <c r="J38" s="71">
        <v>0</v>
      </c>
      <c r="K38" s="71">
        <v>0</v>
      </c>
      <c r="L38" s="71">
        <v>0</v>
      </c>
      <c r="M38" s="71">
        <v>0</v>
      </c>
      <c r="N38" s="71">
        <v>0</v>
      </c>
      <c r="O38" s="71">
        <v>0</v>
      </c>
      <c r="P38" s="71">
        <f t="shared" ref="P38" si="5">SUM(D38:O38)</f>
        <v>0</v>
      </c>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row>
    <row r="39" spans="1:106" ht="15" thickTop="1" thickBot="1" x14ac:dyDescent="0.2">
      <c r="B39" s="92" t="s">
        <v>146</v>
      </c>
      <c r="C39" s="92"/>
      <c r="D39" s="95">
        <f t="shared" ref="D39:O39" si="6">IF(COUNT(D18:D38),SUM(D18:D38),"")</f>
        <v>0</v>
      </c>
      <c r="E39" s="95">
        <f t="shared" si="6"/>
        <v>0</v>
      </c>
      <c r="F39" s="95">
        <f t="shared" si="6"/>
        <v>0</v>
      </c>
      <c r="G39" s="95">
        <f t="shared" si="6"/>
        <v>0</v>
      </c>
      <c r="H39" s="95">
        <f t="shared" si="6"/>
        <v>0</v>
      </c>
      <c r="I39" s="95">
        <f t="shared" si="6"/>
        <v>0</v>
      </c>
      <c r="J39" s="95">
        <f t="shared" si="6"/>
        <v>0</v>
      </c>
      <c r="K39" s="95">
        <f t="shared" si="6"/>
        <v>0</v>
      </c>
      <c r="L39" s="95">
        <f t="shared" si="6"/>
        <v>0</v>
      </c>
      <c r="M39" s="95">
        <f t="shared" si="6"/>
        <v>0</v>
      </c>
      <c r="N39" s="95">
        <f t="shared" si="6"/>
        <v>0</v>
      </c>
      <c r="O39" s="95">
        <f t="shared" si="6"/>
        <v>0</v>
      </c>
      <c r="P39" s="72">
        <f>SUM(D39:O39)</f>
        <v>0</v>
      </c>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row>
    <row r="40" spans="1:106" ht="15" thickTop="1" thickBot="1" x14ac:dyDescent="0.2">
      <c r="B40" s="90" t="s">
        <v>147</v>
      </c>
      <c r="C40" s="90"/>
      <c r="D40" s="91">
        <f t="shared" ref="D40:O40" si="7">SUM(D15-D39)</f>
        <v>0</v>
      </c>
      <c r="E40" s="91">
        <f t="shared" si="7"/>
        <v>0</v>
      </c>
      <c r="F40" s="96">
        <f t="shared" si="7"/>
        <v>0</v>
      </c>
      <c r="G40" s="96">
        <f t="shared" si="7"/>
        <v>0</v>
      </c>
      <c r="H40" s="96">
        <f t="shared" si="7"/>
        <v>0</v>
      </c>
      <c r="I40" s="96">
        <f t="shared" si="7"/>
        <v>0</v>
      </c>
      <c r="J40" s="96">
        <f t="shared" si="7"/>
        <v>0</v>
      </c>
      <c r="K40" s="96">
        <f t="shared" si="7"/>
        <v>0</v>
      </c>
      <c r="L40" s="96">
        <f t="shared" si="7"/>
        <v>0</v>
      </c>
      <c r="M40" s="96">
        <f t="shared" si="7"/>
        <v>0</v>
      </c>
      <c r="N40" s="96">
        <f t="shared" si="7"/>
        <v>0</v>
      </c>
      <c r="O40" s="96">
        <f t="shared" si="7"/>
        <v>0</v>
      </c>
      <c r="P40" s="73"/>
    </row>
    <row r="41" spans="1:106" s="51" customFormat="1" ht="6" customHeight="1" x14ac:dyDescent="0.15">
      <c r="B41" s="144"/>
      <c r="C41" s="144"/>
      <c r="D41" s="145"/>
      <c r="E41" s="145"/>
      <c r="F41" s="146"/>
      <c r="G41" s="146"/>
      <c r="H41" s="146"/>
      <c r="I41" s="146"/>
      <c r="J41" s="146"/>
      <c r="K41" s="146"/>
      <c r="L41" s="146"/>
      <c r="M41" s="146"/>
      <c r="N41" s="146"/>
      <c r="O41" s="146"/>
      <c r="P41" s="155"/>
    </row>
    <row r="42" spans="1:106" s="51" customFormat="1" x14ac:dyDescent="0.15">
      <c r="B42" s="200" t="s">
        <v>148</v>
      </c>
      <c r="C42" s="200"/>
      <c r="D42" s="200"/>
      <c r="E42" s="200"/>
      <c r="F42" s="200"/>
      <c r="G42" s="200"/>
      <c r="H42" s="200"/>
      <c r="I42" s="200"/>
      <c r="J42" s="200"/>
      <c r="K42" s="200"/>
      <c r="L42" s="200"/>
      <c r="M42" s="200"/>
      <c r="N42" s="200"/>
      <c r="O42" s="200"/>
      <c r="P42" s="200"/>
    </row>
    <row r="43" spans="1:106" x14ac:dyDescent="0.15">
      <c r="B43" s="147" t="s">
        <v>149</v>
      </c>
      <c r="C43" s="147"/>
      <c r="D43" s="149">
        <v>0</v>
      </c>
      <c r="E43" s="149">
        <v>0</v>
      </c>
      <c r="F43" s="149">
        <v>0</v>
      </c>
      <c r="G43" s="149">
        <v>0</v>
      </c>
      <c r="H43" s="149">
        <v>0</v>
      </c>
      <c r="I43" s="149">
        <v>0</v>
      </c>
      <c r="J43" s="149">
        <v>0</v>
      </c>
      <c r="K43" s="149">
        <v>0</v>
      </c>
      <c r="L43" s="149">
        <v>0</v>
      </c>
      <c r="M43" s="149">
        <v>0</v>
      </c>
      <c r="N43" s="149">
        <v>0</v>
      </c>
      <c r="O43" s="149">
        <v>0</v>
      </c>
      <c r="P43" s="149">
        <f>SUM(D43:O43)</f>
        <v>0</v>
      </c>
    </row>
    <row r="44" spans="1:106" x14ac:dyDescent="0.15">
      <c r="B44" s="67" t="s">
        <v>150</v>
      </c>
      <c r="C44" s="67"/>
      <c r="D44" s="74">
        <v>0</v>
      </c>
      <c r="E44" s="74">
        <v>0</v>
      </c>
      <c r="F44" s="74">
        <v>0</v>
      </c>
      <c r="G44" s="74">
        <v>0</v>
      </c>
      <c r="H44" s="74">
        <v>0</v>
      </c>
      <c r="I44" s="74">
        <v>0</v>
      </c>
      <c r="J44" s="74">
        <v>0</v>
      </c>
      <c r="K44" s="74">
        <v>0</v>
      </c>
      <c r="L44" s="74">
        <v>0</v>
      </c>
      <c r="M44" s="74">
        <v>0</v>
      </c>
      <c r="N44" s="74">
        <v>0</v>
      </c>
      <c r="O44" s="74">
        <v>0</v>
      </c>
      <c r="P44" s="74">
        <f t="shared" ref="P44:P48" si="8">SUM(D44:O44)</f>
        <v>0</v>
      </c>
    </row>
    <row r="45" spans="1:106" x14ac:dyDescent="0.15">
      <c r="B45" s="67" t="s">
        <v>151</v>
      </c>
      <c r="C45" s="67"/>
      <c r="D45" s="74">
        <v>0</v>
      </c>
      <c r="E45" s="74">
        <v>0</v>
      </c>
      <c r="F45" s="74">
        <v>0</v>
      </c>
      <c r="G45" s="74">
        <v>0</v>
      </c>
      <c r="H45" s="74">
        <v>0</v>
      </c>
      <c r="I45" s="74">
        <v>0</v>
      </c>
      <c r="J45" s="74">
        <v>0</v>
      </c>
      <c r="K45" s="74">
        <v>0</v>
      </c>
      <c r="L45" s="74">
        <v>0</v>
      </c>
      <c r="M45" s="74">
        <v>0</v>
      </c>
      <c r="N45" s="74">
        <v>0</v>
      </c>
      <c r="O45" s="74">
        <v>0</v>
      </c>
      <c r="P45" s="74">
        <f t="shared" si="8"/>
        <v>0</v>
      </c>
    </row>
    <row r="46" spans="1:106" x14ac:dyDescent="0.15">
      <c r="B46" s="67" t="s">
        <v>152</v>
      </c>
      <c r="C46" s="67"/>
      <c r="D46" s="74">
        <v>0</v>
      </c>
      <c r="E46" s="74">
        <v>0</v>
      </c>
      <c r="F46" s="74">
        <v>0</v>
      </c>
      <c r="G46" s="74">
        <v>0</v>
      </c>
      <c r="H46" s="74">
        <v>0</v>
      </c>
      <c r="I46" s="74">
        <v>0</v>
      </c>
      <c r="J46" s="74">
        <v>0</v>
      </c>
      <c r="K46" s="74">
        <v>0</v>
      </c>
      <c r="L46" s="74">
        <v>0</v>
      </c>
      <c r="M46" s="74">
        <v>0</v>
      </c>
      <c r="N46" s="74">
        <v>0</v>
      </c>
      <c r="O46" s="74">
        <v>0</v>
      </c>
      <c r="P46" s="74">
        <f t="shared" si="8"/>
        <v>0</v>
      </c>
    </row>
    <row r="47" spans="1:106" x14ac:dyDescent="0.15">
      <c r="B47" s="67" t="s">
        <v>153</v>
      </c>
      <c r="C47" s="67"/>
      <c r="D47" s="74">
        <v>0</v>
      </c>
      <c r="E47" s="74">
        <v>0</v>
      </c>
      <c r="F47" s="74">
        <v>0</v>
      </c>
      <c r="G47" s="74">
        <v>0</v>
      </c>
      <c r="H47" s="74">
        <v>0</v>
      </c>
      <c r="I47" s="74">
        <v>0</v>
      </c>
      <c r="J47" s="74">
        <v>0</v>
      </c>
      <c r="K47" s="74">
        <v>0</v>
      </c>
      <c r="L47" s="74">
        <v>0</v>
      </c>
      <c r="M47" s="74">
        <v>0</v>
      </c>
      <c r="N47" s="74">
        <v>0</v>
      </c>
      <c r="O47" s="74">
        <v>0</v>
      </c>
      <c r="P47" s="74">
        <f t="shared" si="8"/>
        <v>0</v>
      </c>
    </row>
    <row r="48" spans="1:106" ht="14" thickBot="1" x14ac:dyDescent="0.2">
      <c r="B48" s="75" t="s">
        <v>154</v>
      </c>
      <c r="C48" s="188"/>
      <c r="D48" s="74">
        <v>0</v>
      </c>
      <c r="E48" s="74">
        <v>0</v>
      </c>
      <c r="F48" s="74">
        <v>0</v>
      </c>
      <c r="G48" s="74">
        <v>0</v>
      </c>
      <c r="H48" s="74">
        <v>0</v>
      </c>
      <c r="I48" s="74">
        <v>0</v>
      </c>
      <c r="J48" s="74">
        <v>0</v>
      </c>
      <c r="K48" s="74">
        <v>0</v>
      </c>
      <c r="L48" s="74">
        <v>0</v>
      </c>
      <c r="M48" s="74">
        <v>0</v>
      </c>
      <c r="N48" s="74">
        <v>0</v>
      </c>
      <c r="O48" s="76">
        <v>0</v>
      </c>
      <c r="P48" s="74">
        <f t="shared" si="8"/>
        <v>0</v>
      </c>
    </row>
    <row r="49" spans="1:106" ht="15" thickTop="1" thickBot="1" x14ac:dyDescent="0.2">
      <c r="B49" s="89" t="s">
        <v>155</v>
      </c>
      <c r="C49" s="89"/>
      <c r="D49" s="94">
        <f>IF(COUNT(D43:D48),SUM(D43:D48),"")</f>
        <v>0</v>
      </c>
      <c r="E49" s="94">
        <f t="shared" ref="E49:O49" si="9">IF(COUNT(E43:E48),SUM(E43:E48),"")</f>
        <v>0</v>
      </c>
      <c r="F49" s="94">
        <f t="shared" si="9"/>
        <v>0</v>
      </c>
      <c r="G49" s="94">
        <f t="shared" si="9"/>
        <v>0</v>
      </c>
      <c r="H49" s="94">
        <f t="shared" si="9"/>
        <v>0</v>
      </c>
      <c r="I49" s="94">
        <f t="shared" si="9"/>
        <v>0</v>
      </c>
      <c r="J49" s="94">
        <f t="shared" si="9"/>
        <v>0</v>
      </c>
      <c r="K49" s="94">
        <f t="shared" si="9"/>
        <v>0</v>
      </c>
      <c r="L49" s="94">
        <f t="shared" si="9"/>
        <v>0</v>
      </c>
      <c r="M49" s="94">
        <f t="shared" si="9"/>
        <v>0</v>
      </c>
      <c r="N49" s="94">
        <f t="shared" si="9"/>
        <v>0</v>
      </c>
      <c r="O49" s="94">
        <f t="shared" si="9"/>
        <v>0</v>
      </c>
      <c r="P49" s="77">
        <f>SUM(D49:O49)</f>
        <v>0</v>
      </c>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row>
    <row r="50" spans="1:106" ht="15" thickTop="1" thickBot="1" x14ac:dyDescent="0.2">
      <c r="B50" s="89" t="s">
        <v>156</v>
      </c>
      <c r="C50" s="89"/>
      <c r="D50" s="94">
        <f t="shared" ref="D50:O50" si="10">SUM(D15-D39-D49)</f>
        <v>0</v>
      </c>
      <c r="E50" s="94">
        <f t="shared" si="10"/>
        <v>0</v>
      </c>
      <c r="F50" s="94">
        <f t="shared" si="10"/>
        <v>0</v>
      </c>
      <c r="G50" s="94">
        <f t="shared" si="10"/>
        <v>0</v>
      </c>
      <c r="H50" s="94">
        <f t="shared" si="10"/>
        <v>0</v>
      </c>
      <c r="I50" s="94">
        <f t="shared" si="10"/>
        <v>0</v>
      </c>
      <c r="J50" s="94">
        <f t="shared" si="10"/>
        <v>0</v>
      </c>
      <c r="K50" s="94">
        <f t="shared" si="10"/>
        <v>0</v>
      </c>
      <c r="L50" s="94">
        <f t="shared" si="10"/>
        <v>0</v>
      </c>
      <c r="M50" s="94">
        <f t="shared" si="10"/>
        <v>0</v>
      </c>
      <c r="N50" s="94">
        <f t="shared" si="10"/>
        <v>0</v>
      </c>
      <c r="O50" s="94">
        <f t="shared" si="10"/>
        <v>0</v>
      </c>
      <c r="P50" s="78"/>
    </row>
    <row r="51" spans="1:106" s="51" customFormat="1" ht="6" customHeight="1" thickTop="1" x14ac:dyDescent="0.15">
      <c r="B51" s="144"/>
      <c r="C51" s="144"/>
      <c r="D51" s="145"/>
      <c r="E51" s="145"/>
      <c r="F51" s="145"/>
      <c r="G51" s="145"/>
      <c r="H51" s="145"/>
      <c r="I51" s="145"/>
      <c r="J51" s="145"/>
      <c r="K51" s="145"/>
      <c r="L51" s="145"/>
      <c r="M51" s="145"/>
      <c r="N51" s="145"/>
      <c r="O51" s="145"/>
      <c r="P51" s="143"/>
    </row>
    <row r="52" spans="1:106" s="2" customFormat="1" x14ac:dyDescent="0.15">
      <c r="A52" s="6"/>
      <c r="B52" s="203" t="s">
        <v>157</v>
      </c>
      <c r="C52" s="203"/>
      <c r="D52" s="203"/>
      <c r="E52" s="203"/>
      <c r="F52" s="203"/>
      <c r="G52" s="203"/>
      <c r="H52" s="203"/>
      <c r="I52" s="203"/>
      <c r="J52" s="203"/>
      <c r="K52" s="203"/>
      <c r="L52" s="203"/>
      <c r="M52" s="203"/>
      <c r="N52" s="203"/>
      <c r="O52" s="203"/>
      <c r="P52" s="203"/>
      <c r="Q52" s="17"/>
      <c r="R52" s="17"/>
      <c r="S52" s="17"/>
      <c r="T52" s="17"/>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row>
    <row r="53" spans="1:106" s="2" customFormat="1" x14ac:dyDescent="0.15">
      <c r="A53" s="6"/>
      <c r="B53" s="147" t="s">
        <v>158</v>
      </c>
      <c r="C53" s="189"/>
      <c r="D53" s="150">
        <v>0</v>
      </c>
      <c r="E53" s="151">
        <v>0</v>
      </c>
      <c r="F53" s="151">
        <v>0</v>
      </c>
      <c r="G53" s="151">
        <v>0</v>
      </c>
      <c r="H53" s="151">
        <v>0</v>
      </c>
      <c r="I53" s="151">
        <v>0</v>
      </c>
      <c r="J53" s="151">
        <v>0</v>
      </c>
      <c r="K53" s="151">
        <v>0</v>
      </c>
      <c r="L53" s="151">
        <v>0</v>
      </c>
      <c r="M53" s="151">
        <v>0</v>
      </c>
      <c r="N53" s="151">
        <v>0</v>
      </c>
      <c r="O53" s="151">
        <v>0</v>
      </c>
      <c r="P53" s="151">
        <f>SUM(D53:O53)</f>
        <v>0</v>
      </c>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row>
    <row r="54" spans="1:106" s="2" customFormat="1" x14ac:dyDescent="0.15">
      <c r="A54" s="6"/>
      <c r="B54" s="67" t="s">
        <v>159</v>
      </c>
      <c r="C54" s="189"/>
      <c r="D54" s="79">
        <v>0</v>
      </c>
      <c r="E54" s="79">
        <v>0</v>
      </c>
      <c r="F54" s="79">
        <v>0</v>
      </c>
      <c r="G54" s="79">
        <v>0</v>
      </c>
      <c r="H54" s="79">
        <v>0</v>
      </c>
      <c r="I54" s="79">
        <v>0</v>
      </c>
      <c r="J54" s="79">
        <v>0</v>
      </c>
      <c r="K54" s="79">
        <v>0</v>
      </c>
      <c r="L54" s="79">
        <v>0</v>
      </c>
      <c r="M54" s="79">
        <v>0</v>
      </c>
      <c r="N54" s="79">
        <v>0</v>
      </c>
      <c r="O54" s="79">
        <v>0</v>
      </c>
      <c r="P54" s="151">
        <f t="shared" ref="P54:P57" si="11">SUM(D54:O54)</f>
        <v>0</v>
      </c>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row>
    <row r="55" spans="1:106" s="2" customFormat="1" x14ac:dyDescent="0.15">
      <c r="A55" s="6"/>
      <c r="B55" s="67" t="s">
        <v>160</v>
      </c>
      <c r="C55" s="189"/>
      <c r="D55" s="79">
        <v>0</v>
      </c>
      <c r="E55" s="79">
        <v>0</v>
      </c>
      <c r="F55" s="79">
        <v>0</v>
      </c>
      <c r="G55" s="79">
        <v>0</v>
      </c>
      <c r="H55" s="79">
        <v>0</v>
      </c>
      <c r="I55" s="79">
        <v>0</v>
      </c>
      <c r="J55" s="79">
        <v>0</v>
      </c>
      <c r="K55" s="79">
        <v>0</v>
      </c>
      <c r="L55" s="79">
        <v>0</v>
      </c>
      <c r="M55" s="79">
        <v>0</v>
      </c>
      <c r="N55" s="79">
        <v>0</v>
      </c>
      <c r="O55" s="79">
        <v>0</v>
      </c>
      <c r="P55" s="151">
        <f t="shared" si="11"/>
        <v>0</v>
      </c>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row>
    <row r="56" spans="1:106" s="2" customFormat="1" x14ac:dyDescent="0.15">
      <c r="A56" s="6"/>
      <c r="B56" s="67" t="s">
        <v>161</v>
      </c>
      <c r="C56" s="189"/>
      <c r="D56" s="79">
        <v>0</v>
      </c>
      <c r="E56" s="79">
        <v>0</v>
      </c>
      <c r="F56" s="79">
        <v>0</v>
      </c>
      <c r="G56" s="79">
        <v>0</v>
      </c>
      <c r="H56" s="79">
        <v>0</v>
      </c>
      <c r="I56" s="79">
        <v>0</v>
      </c>
      <c r="J56" s="79">
        <v>0</v>
      </c>
      <c r="K56" s="79">
        <v>0</v>
      </c>
      <c r="L56" s="79">
        <v>0</v>
      </c>
      <c r="M56" s="79">
        <v>0</v>
      </c>
      <c r="N56" s="79">
        <v>0</v>
      </c>
      <c r="O56" s="79">
        <v>0</v>
      </c>
      <c r="P56" s="151">
        <f t="shared" si="11"/>
        <v>0</v>
      </c>
      <c r="Q56" s="51"/>
      <c r="R56" s="51"/>
      <c r="S56" s="51"/>
      <c r="T56" s="51"/>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row>
    <row r="57" spans="1:106" s="2" customFormat="1" ht="14" thickBot="1" x14ac:dyDescent="0.2">
      <c r="A57" s="6"/>
      <c r="B57" s="75" t="s">
        <v>44</v>
      </c>
      <c r="C57" s="190"/>
      <c r="D57" s="80">
        <v>0</v>
      </c>
      <c r="E57" s="81">
        <v>0</v>
      </c>
      <c r="F57" s="81">
        <v>0</v>
      </c>
      <c r="G57" s="81">
        <v>0</v>
      </c>
      <c r="H57" s="81">
        <v>0</v>
      </c>
      <c r="I57" s="81">
        <v>0</v>
      </c>
      <c r="J57" s="81">
        <v>0</v>
      </c>
      <c r="K57" s="81">
        <v>0</v>
      </c>
      <c r="L57" s="186">
        <v>837</v>
      </c>
      <c r="M57" s="81">
        <v>837</v>
      </c>
      <c r="N57" s="81">
        <v>837</v>
      </c>
      <c r="O57" s="81">
        <v>837</v>
      </c>
      <c r="P57" s="81">
        <f t="shared" si="11"/>
        <v>3348</v>
      </c>
      <c r="Q57" s="51"/>
      <c r="R57" s="51"/>
      <c r="S57" s="51"/>
      <c r="T57" s="51"/>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row>
    <row r="58" spans="1:106" s="51" customFormat="1" ht="14" thickTop="1" x14ac:dyDescent="0.15"/>
    <row r="59" spans="1:106" s="51" customFormat="1" x14ac:dyDescent="0.15"/>
    <row r="60" spans="1:106" s="51" customFormat="1" x14ac:dyDescent="0.15"/>
    <row r="61" spans="1:106" s="51" customFormat="1" x14ac:dyDescent="0.15"/>
    <row r="62" spans="1:106" s="51" customFormat="1" x14ac:dyDescent="0.15"/>
    <row r="63" spans="1:106" s="51" customFormat="1" x14ac:dyDescent="0.15"/>
    <row r="64" spans="1:106" s="51" customFormat="1" x14ac:dyDescent="0.15"/>
    <row r="65" s="51" customFormat="1" x14ac:dyDescent="0.15"/>
    <row r="66"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row r="75" s="51" customFormat="1" x14ac:dyDescent="0.15"/>
    <row r="76" s="51" customFormat="1" x14ac:dyDescent="0.15"/>
    <row r="77" s="51" customFormat="1" x14ac:dyDescent="0.15"/>
    <row r="78" s="51" customFormat="1" x14ac:dyDescent="0.15"/>
    <row r="79" s="51" customFormat="1" x14ac:dyDescent="0.15"/>
    <row r="80" s="51" customFormat="1" x14ac:dyDescent="0.15"/>
    <row r="81" s="51" customFormat="1" x14ac:dyDescent="0.15"/>
    <row r="82" s="51" customFormat="1" x14ac:dyDescent="0.15"/>
    <row r="83" s="51" customFormat="1" x14ac:dyDescent="0.15"/>
    <row r="84" s="51" customFormat="1" x14ac:dyDescent="0.15"/>
    <row r="85" s="51" customFormat="1" x14ac:dyDescent="0.15"/>
    <row r="86" s="51" customFormat="1" x14ac:dyDescent="0.15"/>
    <row r="87" s="51" customFormat="1" x14ac:dyDescent="0.15"/>
    <row r="88" s="51" customFormat="1" x14ac:dyDescent="0.15"/>
    <row r="89" s="51" customFormat="1" x14ac:dyDescent="0.15"/>
    <row r="90" s="51" customFormat="1" x14ac:dyDescent="0.15"/>
    <row r="91" s="51" customFormat="1" x14ac:dyDescent="0.15"/>
    <row r="92" s="51" customFormat="1" x14ac:dyDescent="0.15"/>
    <row r="93" s="51" customFormat="1" x14ac:dyDescent="0.15"/>
    <row r="94" s="51" customFormat="1" x14ac:dyDescent="0.15"/>
    <row r="95" s="51" customFormat="1" x14ac:dyDescent="0.15"/>
    <row r="96" s="51" customFormat="1" x14ac:dyDescent="0.15"/>
    <row r="97" s="51" customFormat="1" x14ac:dyDescent="0.15"/>
    <row r="98" s="51" customFormat="1" x14ac:dyDescent="0.15"/>
    <row r="99" s="51" customFormat="1" x14ac:dyDescent="0.15"/>
    <row r="100" s="51" customFormat="1" x14ac:dyDescent="0.15"/>
    <row r="101" s="51" customFormat="1" x14ac:dyDescent="0.15"/>
    <row r="102" s="51" customFormat="1" x14ac:dyDescent="0.15"/>
    <row r="103" s="51" customFormat="1" x14ac:dyDescent="0.15"/>
    <row r="104" s="51" customFormat="1" x14ac:dyDescent="0.15"/>
    <row r="105" s="51" customFormat="1" x14ac:dyDescent="0.15"/>
    <row r="106" s="51" customFormat="1" x14ac:dyDescent="0.15"/>
    <row r="107" s="51" customFormat="1" x14ac:dyDescent="0.15"/>
    <row r="108" s="51" customFormat="1" x14ac:dyDescent="0.15"/>
    <row r="109" s="51" customFormat="1" x14ac:dyDescent="0.15"/>
    <row r="110" s="51" customFormat="1" x14ac:dyDescent="0.15"/>
    <row r="111" s="51" customFormat="1" x14ac:dyDescent="0.15"/>
    <row r="112" s="51" customFormat="1" x14ac:dyDescent="0.15"/>
    <row r="113" s="51" customFormat="1" x14ac:dyDescent="0.15"/>
    <row r="114" s="51" customFormat="1" x14ac:dyDescent="0.15"/>
    <row r="115" s="51" customFormat="1" x14ac:dyDescent="0.15"/>
    <row r="116" s="51" customFormat="1" x14ac:dyDescent="0.15"/>
    <row r="117" s="51" customFormat="1" x14ac:dyDescent="0.15"/>
    <row r="118" s="51" customFormat="1" x14ac:dyDescent="0.15"/>
    <row r="119" s="51" customFormat="1" x14ac:dyDescent="0.15"/>
    <row r="120" s="51" customFormat="1" x14ac:dyDescent="0.15"/>
    <row r="121" s="51" customFormat="1" x14ac:dyDescent="0.15"/>
    <row r="122" s="51" customFormat="1" x14ac:dyDescent="0.15"/>
    <row r="123" s="51" customFormat="1" x14ac:dyDescent="0.15"/>
    <row r="124" s="51" customFormat="1" x14ac:dyDescent="0.15"/>
    <row r="125" s="51" customFormat="1" x14ac:dyDescent="0.15"/>
    <row r="126" s="51" customFormat="1" x14ac:dyDescent="0.15"/>
    <row r="127" s="51" customFormat="1" x14ac:dyDescent="0.15"/>
    <row r="128" s="51" customFormat="1" x14ac:dyDescent="0.15"/>
    <row r="129" s="51" customFormat="1" x14ac:dyDescent="0.15"/>
    <row r="130" s="51" customFormat="1" x14ac:dyDescent="0.15"/>
    <row r="131" s="51" customFormat="1" x14ac:dyDescent="0.15"/>
    <row r="132" s="51" customFormat="1" x14ac:dyDescent="0.15"/>
    <row r="133" s="51" customFormat="1" x14ac:dyDescent="0.15"/>
    <row r="134" s="51" customFormat="1" x14ac:dyDescent="0.15"/>
    <row r="135" s="51" customFormat="1" x14ac:dyDescent="0.15"/>
    <row r="136" s="51" customFormat="1" x14ac:dyDescent="0.15"/>
    <row r="137" s="51" customFormat="1" x14ac:dyDescent="0.15"/>
    <row r="138" s="51" customFormat="1" x14ac:dyDescent="0.15"/>
    <row r="139" s="51" customFormat="1" x14ac:dyDescent="0.15"/>
    <row r="140" s="51" customFormat="1" x14ac:dyDescent="0.15"/>
    <row r="141" s="51" customFormat="1" x14ac:dyDescent="0.15"/>
    <row r="142" s="51" customFormat="1" x14ac:dyDescent="0.15"/>
    <row r="143" s="51" customFormat="1" x14ac:dyDescent="0.15"/>
    <row r="144" s="51" customFormat="1" x14ac:dyDescent="0.15"/>
    <row r="145" s="51" customFormat="1" x14ac:dyDescent="0.15"/>
    <row r="146" s="51" customFormat="1" x14ac:dyDescent="0.15"/>
    <row r="147" s="51" customFormat="1" x14ac:dyDescent="0.15"/>
    <row r="148" s="51" customFormat="1" x14ac:dyDescent="0.15"/>
    <row r="149" s="51" customFormat="1" x14ac:dyDescent="0.15"/>
    <row r="150" s="51" customFormat="1" x14ac:dyDescent="0.15"/>
    <row r="151" s="51" customFormat="1" x14ac:dyDescent="0.15"/>
    <row r="152" s="51" customFormat="1" x14ac:dyDescent="0.15"/>
    <row r="153" s="51" customFormat="1" x14ac:dyDescent="0.15"/>
    <row r="154" s="51" customFormat="1" x14ac:dyDescent="0.15"/>
    <row r="155" s="51" customFormat="1" x14ac:dyDescent="0.15"/>
    <row r="156" s="51" customFormat="1" x14ac:dyDescent="0.15"/>
    <row r="157" s="51" customFormat="1" x14ac:dyDescent="0.15"/>
    <row r="158" s="51" customFormat="1" x14ac:dyDescent="0.15"/>
    <row r="159" s="51" customFormat="1" x14ac:dyDescent="0.15"/>
    <row r="160" s="51" customFormat="1" x14ac:dyDescent="0.15"/>
    <row r="161" s="51" customFormat="1" x14ac:dyDescent="0.15"/>
    <row r="162" s="51" customFormat="1" x14ac:dyDescent="0.15"/>
    <row r="163" s="51" customFormat="1" x14ac:dyDescent="0.15"/>
    <row r="164" s="51" customFormat="1" x14ac:dyDescent="0.15"/>
    <row r="165" s="51" customFormat="1" x14ac:dyDescent="0.15"/>
    <row r="166" s="51" customFormat="1" x14ac:dyDescent="0.15"/>
    <row r="167" s="51" customFormat="1" x14ac:dyDescent="0.15"/>
    <row r="168" s="51" customFormat="1" x14ac:dyDescent="0.15"/>
    <row r="169" s="51" customFormat="1" x14ac:dyDescent="0.15"/>
    <row r="170" s="51" customFormat="1" x14ac:dyDescent="0.15"/>
    <row r="171" s="51" customFormat="1" x14ac:dyDescent="0.15"/>
    <row r="172" s="51" customFormat="1" x14ac:dyDescent="0.15"/>
    <row r="173" s="51" customFormat="1" x14ac:dyDescent="0.15"/>
    <row r="174" s="51" customFormat="1" x14ac:dyDescent="0.15"/>
    <row r="175" s="51" customFormat="1" x14ac:dyDescent="0.15"/>
    <row r="176" s="51" customFormat="1" x14ac:dyDescent="0.15"/>
    <row r="177" s="51" customFormat="1" x14ac:dyDescent="0.15"/>
    <row r="178" s="51" customFormat="1" x14ac:dyDescent="0.15"/>
    <row r="179" s="51" customFormat="1" x14ac:dyDescent="0.15"/>
    <row r="180" s="51" customFormat="1" x14ac:dyDescent="0.15"/>
    <row r="181" s="51" customFormat="1" x14ac:dyDescent="0.15"/>
    <row r="182" s="51" customFormat="1" x14ac:dyDescent="0.15"/>
    <row r="183" s="51" customFormat="1" x14ac:dyDescent="0.15"/>
    <row r="184" s="51" customFormat="1" x14ac:dyDescent="0.15"/>
    <row r="185" s="51" customFormat="1" x14ac:dyDescent="0.15"/>
    <row r="186" s="51" customFormat="1" x14ac:dyDescent="0.15"/>
    <row r="187" s="51" customFormat="1" x14ac:dyDescent="0.15"/>
    <row r="188" s="51" customFormat="1" x14ac:dyDescent="0.15"/>
    <row r="189" s="51" customFormat="1" x14ac:dyDescent="0.15"/>
    <row r="190" s="51" customFormat="1" x14ac:dyDescent="0.15"/>
    <row r="191" s="51" customFormat="1" x14ac:dyDescent="0.15"/>
    <row r="192" s="51" customFormat="1" x14ac:dyDescent="0.15"/>
    <row r="193" s="51" customFormat="1" x14ac:dyDescent="0.15"/>
    <row r="194" s="51" customFormat="1" x14ac:dyDescent="0.15"/>
    <row r="195" s="51" customFormat="1" x14ac:dyDescent="0.15"/>
    <row r="196" s="51" customFormat="1" x14ac:dyDescent="0.15"/>
    <row r="197" s="51" customFormat="1" x14ac:dyDescent="0.15"/>
    <row r="198" s="51" customFormat="1" x14ac:dyDescent="0.15"/>
    <row r="199" s="51" customFormat="1" x14ac:dyDescent="0.15"/>
    <row r="200" s="51" customFormat="1" x14ac:dyDescent="0.15"/>
    <row r="201" s="51" customFormat="1" x14ac:dyDescent="0.15"/>
    <row r="202" s="51" customFormat="1" x14ac:dyDescent="0.15"/>
    <row r="203" s="51" customFormat="1" x14ac:dyDescent="0.15"/>
    <row r="204" s="51" customFormat="1" x14ac:dyDescent="0.15"/>
    <row r="205" s="51" customFormat="1" x14ac:dyDescent="0.15"/>
    <row r="206" s="51" customFormat="1" x14ac:dyDescent="0.15"/>
    <row r="207" s="51" customFormat="1" x14ac:dyDescent="0.15"/>
    <row r="208" s="51" customFormat="1" x14ac:dyDescent="0.15"/>
    <row r="209" s="51" customFormat="1" x14ac:dyDescent="0.15"/>
    <row r="210" s="51" customFormat="1" x14ac:dyDescent="0.15"/>
    <row r="211" s="51" customFormat="1" x14ac:dyDescent="0.15"/>
    <row r="212" s="51" customFormat="1" x14ac:dyDescent="0.15"/>
    <row r="213" s="51" customFormat="1" x14ac:dyDescent="0.15"/>
    <row r="214" s="51" customFormat="1" x14ac:dyDescent="0.15"/>
    <row r="215" s="51" customFormat="1" x14ac:dyDescent="0.15"/>
    <row r="216" s="51" customFormat="1" x14ac:dyDescent="0.15"/>
    <row r="217" s="51" customFormat="1" x14ac:dyDescent="0.15"/>
    <row r="218" s="51" customFormat="1" x14ac:dyDescent="0.15"/>
    <row r="219" s="51" customFormat="1" x14ac:dyDescent="0.15"/>
    <row r="220" s="51" customFormat="1" x14ac:dyDescent="0.15"/>
    <row r="221" s="51" customFormat="1" x14ac:dyDescent="0.15"/>
    <row r="222" s="51" customFormat="1" x14ac:dyDescent="0.15"/>
    <row r="223" s="51" customFormat="1" x14ac:dyDescent="0.15"/>
    <row r="224" s="51" customFormat="1" x14ac:dyDescent="0.15"/>
    <row r="225" s="51" customFormat="1" x14ac:dyDescent="0.15"/>
    <row r="226" s="51" customFormat="1" x14ac:dyDescent="0.15"/>
    <row r="227" s="51" customFormat="1" x14ac:dyDescent="0.15"/>
    <row r="228" s="51" customFormat="1" x14ac:dyDescent="0.15"/>
    <row r="229" s="51" customFormat="1" x14ac:dyDescent="0.15"/>
    <row r="230" s="51" customFormat="1" x14ac:dyDescent="0.15"/>
    <row r="231" s="51" customFormat="1" x14ac:dyDescent="0.15"/>
    <row r="232" s="51" customFormat="1" x14ac:dyDescent="0.15"/>
    <row r="233" s="51" customFormat="1" x14ac:dyDescent="0.15"/>
    <row r="234" s="51" customFormat="1" x14ac:dyDescent="0.15"/>
    <row r="235" s="51" customFormat="1" x14ac:dyDescent="0.15"/>
    <row r="236" s="51" customFormat="1" x14ac:dyDescent="0.15"/>
    <row r="237" s="51" customFormat="1" x14ac:dyDescent="0.15"/>
    <row r="238" s="51" customFormat="1" x14ac:dyDescent="0.15"/>
    <row r="239" s="51" customFormat="1" x14ac:dyDescent="0.15"/>
    <row r="240" s="51" customFormat="1" x14ac:dyDescent="0.15"/>
    <row r="241" s="51" customFormat="1" x14ac:dyDescent="0.15"/>
    <row r="242" s="51" customFormat="1" x14ac:dyDescent="0.15"/>
    <row r="243" s="51" customFormat="1" x14ac:dyDescent="0.15"/>
    <row r="244" s="51" customFormat="1" x14ac:dyDescent="0.15"/>
    <row r="245" s="51" customFormat="1" x14ac:dyDescent="0.15"/>
    <row r="246" s="51" customFormat="1" x14ac:dyDescent="0.15"/>
    <row r="247" s="51" customFormat="1" x14ac:dyDescent="0.15"/>
    <row r="248" s="51" customFormat="1" x14ac:dyDescent="0.15"/>
    <row r="249" s="51" customFormat="1" x14ac:dyDescent="0.15"/>
    <row r="250" s="51" customFormat="1" x14ac:dyDescent="0.15"/>
    <row r="251" s="51" customFormat="1" x14ac:dyDescent="0.15"/>
    <row r="252" s="51" customFormat="1" x14ac:dyDescent="0.15"/>
    <row r="253" s="51" customFormat="1" x14ac:dyDescent="0.15"/>
    <row r="254" s="51" customFormat="1" x14ac:dyDescent="0.15"/>
    <row r="255" s="51" customFormat="1" x14ac:dyDescent="0.15"/>
    <row r="256" s="51" customFormat="1" x14ac:dyDescent="0.15"/>
    <row r="257" s="51" customFormat="1" x14ac:dyDescent="0.15"/>
    <row r="258" s="51" customFormat="1" x14ac:dyDescent="0.15"/>
    <row r="259" s="51" customFormat="1" x14ac:dyDescent="0.15"/>
    <row r="260" s="51" customFormat="1" x14ac:dyDescent="0.15"/>
    <row r="261" s="51" customFormat="1" x14ac:dyDescent="0.15"/>
    <row r="262" s="51" customFormat="1" x14ac:dyDescent="0.15"/>
    <row r="263" s="51" customFormat="1" x14ac:dyDescent="0.15"/>
    <row r="264" s="51" customFormat="1" x14ac:dyDescent="0.15"/>
    <row r="265" s="51" customFormat="1" x14ac:dyDescent="0.15"/>
    <row r="266" s="51" customFormat="1" x14ac:dyDescent="0.15"/>
    <row r="267" s="51" customFormat="1" x14ac:dyDescent="0.15"/>
    <row r="268" s="51" customFormat="1" x14ac:dyDescent="0.15"/>
    <row r="269" s="51" customFormat="1" x14ac:dyDescent="0.15"/>
    <row r="270" s="51" customFormat="1" x14ac:dyDescent="0.15"/>
    <row r="271" s="51" customFormat="1" x14ac:dyDescent="0.15"/>
    <row r="272" s="51" customFormat="1" x14ac:dyDescent="0.15"/>
    <row r="273" s="51" customFormat="1" x14ac:dyDescent="0.15"/>
    <row r="274" s="51" customFormat="1" x14ac:dyDescent="0.15"/>
    <row r="275" s="51" customFormat="1" x14ac:dyDescent="0.15"/>
    <row r="276" s="51" customFormat="1" x14ac:dyDescent="0.15"/>
    <row r="277" s="51" customFormat="1" x14ac:dyDescent="0.15"/>
    <row r="278" s="51" customFormat="1" x14ac:dyDescent="0.15"/>
    <row r="279" s="51" customFormat="1" x14ac:dyDescent="0.15"/>
    <row r="280" s="51" customFormat="1" x14ac:dyDescent="0.15"/>
    <row r="281" s="51" customFormat="1" x14ac:dyDescent="0.15"/>
    <row r="282" s="51" customFormat="1" x14ac:dyDescent="0.15"/>
    <row r="283" s="51" customFormat="1" x14ac:dyDescent="0.15"/>
    <row r="284" s="51" customFormat="1" x14ac:dyDescent="0.15"/>
    <row r="285" s="51" customFormat="1" x14ac:dyDescent="0.15"/>
    <row r="286" s="51" customFormat="1" x14ac:dyDescent="0.15"/>
    <row r="287" s="51" customFormat="1" x14ac:dyDescent="0.15"/>
    <row r="288" s="51" customFormat="1" x14ac:dyDescent="0.15"/>
    <row r="289" s="51" customFormat="1" x14ac:dyDescent="0.15"/>
    <row r="290" s="51" customFormat="1" x14ac:dyDescent="0.15"/>
    <row r="291" s="51" customFormat="1" x14ac:dyDescent="0.15"/>
    <row r="292" s="51" customFormat="1" x14ac:dyDescent="0.15"/>
    <row r="293" s="51" customFormat="1" x14ac:dyDescent="0.15"/>
    <row r="294" s="51" customFormat="1" x14ac:dyDescent="0.15"/>
    <row r="295" s="51" customFormat="1" x14ac:dyDescent="0.15"/>
    <row r="296" s="51" customFormat="1" x14ac:dyDescent="0.15"/>
    <row r="297" s="51" customFormat="1" x14ac:dyDescent="0.15"/>
    <row r="298" s="51" customFormat="1" x14ac:dyDescent="0.15"/>
    <row r="299" s="51" customFormat="1" x14ac:dyDescent="0.15"/>
    <row r="300" s="51" customFormat="1" x14ac:dyDescent="0.15"/>
    <row r="301" s="51" customFormat="1" x14ac:dyDescent="0.15"/>
    <row r="302" s="51" customFormat="1" x14ac:dyDescent="0.15"/>
    <row r="303" s="51" customFormat="1" x14ac:dyDescent="0.15"/>
    <row r="304" s="51" customFormat="1" x14ac:dyDescent="0.15"/>
    <row r="305" s="51" customFormat="1" x14ac:dyDescent="0.15"/>
    <row r="306" s="51" customFormat="1" x14ac:dyDescent="0.15"/>
    <row r="307" s="51" customFormat="1" x14ac:dyDescent="0.15"/>
    <row r="308" s="51" customFormat="1" x14ac:dyDescent="0.15"/>
    <row r="309" s="51" customFormat="1" x14ac:dyDescent="0.15"/>
    <row r="310" s="51" customFormat="1" x14ac:dyDescent="0.15"/>
    <row r="311" s="51" customFormat="1" x14ac:dyDescent="0.15"/>
    <row r="312" s="51" customFormat="1" x14ac:dyDescent="0.15"/>
    <row r="313" s="51" customFormat="1" x14ac:dyDescent="0.15"/>
    <row r="314" s="51" customFormat="1" x14ac:dyDescent="0.15"/>
    <row r="315" s="51" customFormat="1" x14ac:dyDescent="0.15"/>
    <row r="316" s="51" customFormat="1" x14ac:dyDescent="0.15"/>
    <row r="317" s="51" customFormat="1" x14ac:dyDescent="0.15"/>
    <row r="318" s="51" customFormat="1" x14ac:dyDescent="0.15"/>
    <row r="319" s="51" customFormat="1" x14ac:dyDescent="0.15"/>
    <row r="320" s="51" customFormat="1" x14ac:dyDescent="0.15"/>
    <row r="321" s="51" customFormat="1" x14ac:dyDescent="0.15"/>
    <row r="322" s="51" customFormat="1" x14ac:dyDescent="0.15"/>
    <row r="323" s="51" customFormat="1" x14ac:dyDescent="0.15"/>
    <row r="324" s="51" customFormat="1" x14ac:dyDescent="0.15"/>
    <row r="325" s="51" customFormat="1" x14ac:dyDescent="0.15"/>
    <row r="326" s="51" customFormat="1" x14ac:dyDescent="0.15"/>
    <row r="327" s="51" customFormat="1" x14ac:dyDescent="0.15"/>
    <row r="328" s="51" customFormat="1" x14ac:dyDescent="0.15"/>
    <row r="329" s="51" customFormat="1" x14ac:dyDescent="0.15"/>
    <row r="330" s="51" customFormat="1" x14ac:dyDescent="0.15"/>
    <row r="331" s="51" customFormat="1" x14ac:dyDescent="0.15"/>
    <row r="332" s="51" customFormat="1" x14ac:dyDescent="0.15"/>
    <row r="333" s="51" customFormat="1" x14ac:dyDescent="0.15"/>
    <row r="334" s="51" customFormat="1" x14ac:dyDescent="0.15"/>
    <row r="335" s="51" customFormat="1" x14ac:dyDescent="0.15"/>
    <row r="336" s="51" customFormat="1" x14ac:dyDescent="0.15"/>
    <row r="337" s="51" customFormat="1" x14ac:dyDescent="0.15"/>
    <row r="338" s="51" customFormat="1" x14ac:dyDescent="0.15"/>
    <row r="339" s="51" customFormat="1" x14ac:dyDescent="0.15"/>
    <row r="340" s="51" customFormat="1" x14ac:dyDescent="0.15"/>
    <row r="341" s="51" customFormat="1" x14ac:dyDescent="0.15"/>
    <row r="342" s="51" customFormat="1" x14ac:dyDescent="0.15"/>
    <row r="343" s="51" customFormat="1" x14ac:dyDescent="0.15"/>
    <row r="344" s="51" customFormat="1" x14ac:dyDescent="0.15"/>
    <row r="345" s="51" customFormat="1" x14ac:dyDescent="0.15"/>
    <row r="346" s="51" customFormat="1" x14ac:dyDescent="0.15"/>
    <row r="347" s="51" customFormat="1" x14ac:dyDescent="0.15"/>
    <row r="348" s="51" customFormat="1" x14ac:dyDescent="0.15"/>
    <row r="349" s="51" customFormat="1" x14ac:dyDescent="0.15"/>
    <row r="350" s="51" customFormat="1" x14ac:dyDescent="0.15"/>
    <row r="351" s="51" customFormat="1" x14ac:dyDescent="0.15"/>
    <row r="352" s="51" customFormat="1" x14ac:dyDescent="0.15"/>
    <row r="353" spans="5:16" s="51" customFormat="1" x14ac:dyDescent="0.15"/>
    <row r="354" spans="5:16" s="51" customFormat="1" x14ac:dyDescent="0.15"/>
    <row r="355" spans="5:16" s="51" customFormat="1" x14ac:dyDescent="0.15">
      <c r="E355" s="57"/>
      <c r="F355" s="57"/>
      <c r="G355" s="57"/>
      <c r="H355" s="57"/>
      <c r="I355" s="57"/>
      <c r="J355" s="57"/>
      <c r="K355" s="57"/>
      <c r="L355" s="57"/>
      <c r="M355" s="57"/>
      <c r="N355" s="57"/>
      <c r="O355" s="57"/>
      <c r="P355" s="57"/>
    </row>
    <row r="356" spans="5:16" s="51" customFormat="1" x14ac:dyDescent="0.15">
      <c r="E356" s="57"/>
      <c r="F356" s="57"/>
      <c r="G356" s="57"/>
      <c r="H356" s="57"/>
      <c r="I356" s="57"/>
      <c r="J356" s="57"/>
      <c r="K356" s="57"/>
      <c r="L356" s="57"/>
      <c r="M356" s="57"/>
      <c r="N356" s="57"/>
      <c r="O356" s="57"/>
      <c r="P356" s="57"/>
    </row>
    <row r="357" spans="5:16" s="51" customFormat="1" x14ac:dyDescent="0.15">
      <c r="E357" s="57"/>
      <c r="F357" s="57"/>
      <c r="G357" s="57"/>
      <c r="H357" s="57"/>
      <c r="I357" s="57"/>
      <c r="J357" s="57"/>
      <c r="K357" s="57"/>
      <c r="L357" s="57"/>
      <c r="M357" s="57"/>
      <c r="N357" s="57"/>
      <c r="O357" s="57"/>
      <c r="P357" s="57"/>
    </row>
  </sheetData>
  <mergeCells count="7">
    <mergeCell ref="B52:P52"/>
    <mergeCell ref="B1:P1"/>
    <mergeCell ref="B2:P2"/>
    <mergeCell ref="B3:P3"/>
    <mergeCell ref="B6:P6"/>
    <mergeCell ref="B17:P17"/>
    <mergeCell ref="B42:P42"/>
  </mergeCells>
  <phoneticPr fontId="7" type="noConversion"/>
  <printOptions horizontalCentered="1"/>
  <pageMargins left="0" right="0" top="0.25" bottom="0.25" header="0.3" footer="0.3"/>
  <pageSetup paperSize="3" scale="95" orientation="landscape" copies="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357"/>
  <sheetViews>
    <sheetView zoomScale="150" zoomScaleNormal="150" zoomScalePageLayoutView="150" workbookViewId="0">
      <selection activeCell="B4" sqref="B4"/>
    </sheetView>
  </sheetViews>
  <sheetFormatPr baseColWidth="10" defaultColWidth="8.83203125" defaultRowHeight="13" x14ac:dyDescent="0.15"/>
  <cols>
    <col min="1" max="1" width="1.6640625" style="51" customWidth="1"/>
    <col min="2" max="2" width="24.83203125" style="57" customWidth="1"/>
    <col min="3" max="4" width="12.5" style="57" bestFit="1" customWidth="1"/>
    <col min="5" max="5" width="12" style="57" bestFit="1" customWidth="1"/>
    <col min="6" max="6" width="12.6640625" style="57" bestFit="1" customWidth="1"/>
    <col min="7" max="12" width="12.6640625" style="57" customWidth="1"/>
    <col min="13" max="13" width="11.83203125" style="57" bestFit="1" customWidth="1"/>
    <col min="14" max="15" width="12.33203125" style="57" bestFit="1" customWidth="1"/>
    <col min="16" max="106" width="8.83203125" style="51"/>
    <col min="107" max="16384" width="8.83203125" style="57"/>
  </cols>
  <sheetData>
    <row r="1" spans="1:106" s="50" customFormat="1" ht="33" x14ac:dyDescent="0.15">
      <c r="B1" s="201" t="s">
        <v>192</v>
      </c>
      <c r="C1" s="201"/>
      <c r="D1" s="201"/>
      <c r="E1" s="201"/>
      <c r="F1" s="201"/>
      <c r="G1" s="201"/>
      <c r="H1" s="201"/>
      <c r="I1" s="201"/>
      <c r="J1" s="201"/>
      <c r="K1" s="201"/>
      <c r="L1" s="201"/>
      <c r="M1" s="201"/>
      <c r="N1" s="201"/>
      <c r="O1" s="201"/>
    </row>
    <row r="2" spans="1:106" s="51" customFormat="1" ht="18" x14ac:dyDescent="0.2">
      <c r="B2" s="202" t="s">
        <v>198</v>
      </c>
      <c r="C2" s="202"/>
      <c r="D2" s="202"/>
      <c r="E2" s="202"/>
      <c r="F2" s="202"/>
      <c r="G2" s="202"/>
      <c r="H2" s="202"/>
      <c r="I2" s="202"/>
      <c r="J2" s="202"/>
      <c r="K2" s="202"/>
      <c r="L2" s="202"/>
      <c r="M2" s="202"/>
      <c r="N2" s="202"/>
      <c r="O2" s="202"/>
    </row>
    <row r="3" spans="1:106" s="51" customFormat="1" ht="18" x14ac:dyDescent="0.2">
      <c r="B3" s="199" t="s">
        <v>205</v>
      </c>
      <c r="C3" s="199"/>
      <c r="D3" s="199"/>
      <c r="E3" s="199"/>
      <c r="F3" s="199"/>
      <c r="G3" s="199"/>
      <c r="H3" s="199"/>
      <c r="I3" s="199"/>
      <c r="J3" s="199"/>
      <c r="K3" s="199"/>
      <c r="L3" s="199"/>
      <c r="M3" s="199"/>
      <c r="N3" s="199"/>
      <c r="O3" s="199"/>
    </row>
    <row r="4" spans="1:106" s="51" customFormat="1" ht="7.5" customHeight="1" x14ac:dyDescent="0.2">
      <c r="B4" s="52"/>
      <c r="C4" s="52"/>
      <c r="D4" s="52"/>
      <c r="E4" s="52"/>
      <c r="F4" s="52"/>
      <c r="G4" s="52"/>
      <c r="H4" s="52"/>
      <c r="I4" s="52"/>
      <c r="J4" s="52"/>
      <c r="K4" s="52"/>
      <c r="L4" s="52"/>
      <c r="M4" s="52"/>
      <c r="N4" s="52"/>
      <c r="O4" s="52"/>
    </row>
    <row r="5" spans="1:106" s="51" customFormat="1" ht="18" x14ac:dyDescent="0.2">
      <c r="B5" s="52"/>
      <c r="C5" s="152" t="s">
        <v>122</v>
      </c>
      <c r="D5" s="152" t="s">
        <v>123</v>
      </c>
      <c r="E5" s="152" t="s">
        <v>124</v>
      </c>
      <c r="F5" s="152" t="s">
        <v>125</v>
      </c>
      <c r="G5" s="152" t="s">
        <v>126</v>
      </c>
      <c r="H5" s="152" t="s">
        <v>127</v>
      </c>
      <c r="I5" s="152" t="s">
        <v>128</v>
      </c>
      <c r="J5" s="152" t="s">
        <v>129</v>
      </c>
      <c r="K5" s="152" t="s">
        <v>130</v>
      </c>
      <c r="L5" s="152" t="s">
        <v>131</v>
      </c>
      <c r="M5" s="152" t="s">
        <v>132</v>
      </c>
      <c r="N5" s="152" t="s">
        <v>133</v>
      </c>
      <c r="O5" s="153" t="s">
        <v>134</v>
      </c>
    </row>
    <row r="6" spans="1:106" x14ac:dyDescent="0.15">
      <c r="A6" s="57"/>
      <c r="B6" s="200" t="s">
        <v>121</v>
      </c>
      <c r="C6" s="200"/>
      <c r="D6" s="200"/>
      <c r="E6" s="200"/>
      <c r="F6" s="200"/>
      <c r="G6" s="200"/>
      <c r="H6" s="200"/>
      <c r="I6" s="200"/>
      <c r="J6" s="200"/>
      <c r="K6" s="200"/>
      <c r="L6" s="200"/>
      <c r="M6" s="200"/>
      <c r="N6" s="200"/>
      <c r="O6" s="200"/>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row>
    <row r="7" spans="1:106" x14ac:dyDescent="0.15">
      <c r="A7" s="57"/>
      <c r="B7" s="58" t="s">
        <v>135</v>
      </c>
      <c r="C7" s="59">
        <f>'Cash Flow - Y1'!O50</f>
        <v>0</v>
      </c>
      <c r="D7" s="60">
        <f>C50</f>
        <v>0</v>
      </c>
      <c r="E7" s="60">
        <f>D50</f>
        <v>0</v>
      </c>
      <c r="F7" s="60">
        <f>E50</f>
        <v>0</v>
      </c>
      <c r="G7" s="60">
        <f t="shared" ref="G7:N7" si="0">F50</f>
        <v>0</v>
      </c>
      <c r="H7" s="60">
        <f t="shared" si="0"/>
        <v>0</v>
      </c>
      <c r="I7" s="60">
        <f t="shared" si="0"/>
        <v>0</v>
      </c>
      <c r="J7" s="60">
        <f t="shared" si="0"/>
        <v>0</v>
      </c>
      <c r="K7" s="60">
        <f t="shared" si="0"/>
        <v>0</v>
      </c>
      <c r="L7" s="60">
        <f t="shared" si="0"/>
        <v>0</v>
      </c>
      <c r="M7" s="60">
        <f t="shared" si="0"/>
        <v>0</v>
      </c>
      <c r="N7" s="60">
        <f t="shared" si="0"/>
        <v>0</v>
      </c>
      <c r="O7" s="61"/>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row>
    <row r="8" spans="1:106" x14ac:dyDescent="0.15">
      <c r="A8" s="57"/>
      <c r="B8" s="62">
        <f>'Cash Flow - Y1'!B8</f>
        <v>0</v>
      </c>
      <c r="C8" s="63">
        <v>0</v>
      </c>
      <c r="D8" s="61">
        <v>0</v>
      </c>
      <c r="E8" s="61">
        <v>0</v>
      </c>
      <c r="F8" s="61">
        <f>SUM(E8*1.11)</f>
        <v>0</v>
      </c>
      <c r="G8" s="61">
        <f>SUM(F8*1.11)</f>
        <v>0</v>
      </c>
      <c r="H8" s="61">
        <f>SUM(G8*1.1)</f>
        <v>0</v>
      </c>
      <c r="I8" s="61">
        <f>SUM(H8*1.1)</f>
        <v>0</v>
      </c>
      <c r="J8" s="61">
        <f>SUM(I8*1.1)</f>
        <v>0</v>
      </c>
      <c r="K8" s="61">
        <f>SUM(J8*1.13)</f>
        <v>0</v>
      </c>
      <c r="L8" s="61">
        <f>SUM(K8*1.11)</f>
        <v>0</v>
      </c>
      <c r="M8" s="61">
        <f>SUM(L8*1.15)</f>
        <v>0</v>
      </c>
      <c r="N8" s="61">
        <f>SUM(M8*1.15)</f>
        <v>0</v>
      </c>
      <c r="O8" s="61">
        <f>SUM(C8:N8)</f>
        <v>0</v>
      </c>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row>
    <row r="9" spans="1:106" x14ac:dyDescent="0.15">
      <c r="A9" s="57"/>
      <c r="B9" s="62">
        <f>'Cash Flow - Y1'!B9</f>
        <v>0</v>
      </c>
      <c r="C9" s="63">
        <v>0</v>
      </c>
      <c r="D9" s="61">
        <v>0</v>
      </c>
      <c r="E9" s="61">
        <f t="shared" ref="E9:E11" si="1">SUM(D9*1.1)</f>
        <v>0</v>
      </c>
      <c r="F9" s="61">
        <f t="shared" ref="F9:G11" si="2">SUM(E9*1.11)</f>
        <v>0</v>
      </c>
      <c r="G9" s="61">
        <f t="shared" si="2"/>
        <v>0</v>
      </c>
      <c r="H9" s="61">
        <f t="shared" ref="H9:J10" si="3">SUM(G9*1.1)</f>
        <v>0</v>
      </c>
      <c r="I9" s="61">
        <f t="shared" si="3"/>
        <v>0</v>
      </c>
      <c r="J9" s="61">
        <f t="shared" si="3"/>
        <v>0</v>
      </c>
      <c r="K9" s="61">
        <f>SUM(J9*1.13)</f>
        <v>0</v>
      </c>
      <c r="L9" s="61">
        <f t="shared" ref="L9:L10" si="4">SUM(K9*1.11)</f>
        <v>0</v>
      </c>
      <c r="M9" s="61">
        <f t="shared" ref="M9:N10" si="5">SUM(L9*1.15)</f>
        <v>0</v>
      </c>
      <c r="N9" s="61">
        <f t="shared" si="5"/>
        <v>0</v>
      </c>
      <c r="O9" s="61">
        <f t="shared" ref="O9:O13" si="6">SUM(C9:N9)</f>
        <v>0</v>
      </c>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row>
    <row r="10" spans="1:106" x14ac:dyDescent="0.15">
      <c r="A10" s="57"/>
      <c r="B10" s="62">
        <f>'Cash Flow - Y1'!B10</f>
        <v>0</v>
      </c>
      <c r="C10" s="63">
        <v>0</v>
      </c>
      <c r="D10" s="61">
        <v>0</v>
      </c>
      <c r="E10" s="61">
        <f t="shared" si="1"/>
        <v>0</v>
      </c>
      <c r="F10" s="61">
        <f t="shared" si="2"/>
        <v>0</v>
      </c>
      <c r="G10" s="61">
        <f t="shared" si="2"/>
        <v>0</v>
      </c>
      <c r="H10" s="61">
        <f t="shared" si="3"/>
        <v>0</v>
      </c>
      <c r="I10" s="61">
        <f t="shared" si="3"/>
        <v>0</v>
      </c>
      <c r="J10" s="61">
        <f t="shared" si="3"/>
        <v>0</v>
      </c>
      <c r="K10" s="61">
        <f>SUM(J10*1.13)</f>
        <v>0</v>
      </c>
      <c r="L10" s="61">
        <f t="shared" si="4"/>
        <v>0</v>
      </c>
      <c r="M10" s="61">
        <f t="shared" si="5"/>
        <v>0</v>
      </c>
      <c r="N10" s="61">
        <f t="shared" si="5"/>
        <v>0</v>
      </c>
      <c r="O10" s="61">
        <f t="shared" si="6"/>
        <v>0</v>
      </c>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row>
    <row r="11" spans="1:106" x14ac:dyDescent="0.15">
      <c r="A11" s="57"/>
      <c r="B11" s="62" t="str">
        <f>'Cash Flow - Y1'!B11</f>
        <v xml:space="preserve"> </v>
      </c>
      <c r="C11" s="63">
        <v>0</v>
      </c>
      <c r="D11" s="61">
        <v>0</v>
      </c>
      <c r="E11" s="61">
        <f t="shared" si="1"/>
        <v>0</v>
      </c>
      <c r="F11" s="61">
        <f t="shared" si="2"/>
        <v>0</v>
      </c>
      <c r="G11" s="61">
        <f>SUM(F11*1.01)</f>
        <v>0</v>
      </c>
      <c r="H11" s="61">
        <f>SUM(G11*1.01)</f>
        <v>0</v>
      </c>
      <c r="I11" s="61">
        <f>SUM(H11*1.01)</f>
        <v>0</v>
      </c>
      <c r="J11" s="61">
        <f>SUM(I11*1.01)</f>
        <v>0</v>
      </c>
      <c r="K11" s="61">
        <f>SUM(J11*1.02)</f>
        <v>0</v>
      </c>
      <c r="L11" s="61">
        <f>SUM(K11*1.02)</f>
        <v>0</v>
      </c>
      <c r="M11" s="61">
        <f>SUM(L11*1.02)</f>
        <v>0</v>
      </c>
      <c r="N11" s="61">
        <f>SUM(M11*1.03)</f>
        <v>0</v>
      </c>
      <c r="O11" s="61">
        <f t="shared" si="6"/>
        <v>0</v>
      </c>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row>
    <row r="12" spans="1:106" x14ac:dyDescent="0.15">
      <c r="A12" s="57"/>
      <c r="B12" s="62" t="str">
        <f>'Cash Flow - Y1'!B12</f>
        <v>Collections</v>
      </c>
      <c r="C12" s="63">
        <v>0</v>
      </c>
      <c r="D12" s="61">
        <v>0</v>
      </c>
      <c r="E12" s="61">
        <v>0</v>
      </c>
      <c r="F12" s="61">
        <v>0</v>
      </c>
      <c r="G12" s="61">
        <v>0</v>
      </c>
      <c r="H12" s="61">
        <v>0</v>
      </c>
      <c r="I12" s="61">
        <v>0</v>
      </c>
      <c r="J12" s="61">
        <v>0</v>
      </c>
      <c r="K12" s="61">
        <v>0</v>
      </c>
      <c r="L12" s="61">
        <v>0</v>
      </c>
      <c r="M12" s="61">
        <v>0</v>
      </c>
      <c r="N12" s="61">
        <v>0</v>
      </c>
      <c r="O12" s="61">
        <f t="shared" si="6"/>
        <v>0</v>
      </c>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row>
    <row r="13" spans="1:106" ht="14" thickBot="1" x14ac:dyDescent="0.2">
      <c r="A13" s="57"/>
      <c r="B13" s="64" t="str">
        <f>'Cash Flow - Y1'!B13</f>
        <v>Loans</v>
      </c>
      <c r="C13" s="63">
        <v>0</v>
      </c>
      <c r="D13" s="61">
        <v>0</v>
      </c>
      <c r="E13" s="61">
        <v>0</v>
      </c>
      <c r="F13" s="61">
        <v>0</v>
      </c>
      <c r="G13" s="61">
        <v>0</v>
      </c>
      <c r="H13" s="61">
        <v>0</v>
      </c>
      <c r="I13" s="61">
        <v>0</v>
      </c>
      <c r="J13" s="61">
        <v>0</v>
      </c>
      <c r="K13" s="61">
        <v>0</v>
      </c>
      <c r="L13" s="61">
        <v>0</v>
      </c>
      <c r="M13" s="61">
        <v>0</v>
      </c>
      <c r="N13" s="61">
        <v>0</v>
      </c>
      <c r="O13" s="61">
        <f t="shared" si="6"/>
        <v>0</v>
      </c>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row>
    <row r="14" spans="1:106" ht="15" thickTop="1" thickBot="1" x14ac:dyDescent="0.2">
      <c r="A14" s="57"/>
      <c r="B14" s="84" t="s">
        <v>138</v>
      </c>
      <c r="C14" s="85">
        <f>SUM(C8:C13)</f>
        <v>0</v>
      </c>
      <c r="D14" s="85">
        <f t="shared" ref="D14:N14" si="7">SUM(D8:D13)</f>
        <v>0</v>
      </c>
      <c r="E14" s="85">
        <f t="shared" si="7"/>
        <v>0</v>
      </c>
      <c r="F14" s="85">
        <f t="shared" si="7"/>
        <v>0</v>
      </c>
      <c r="G14" s="85">
        <f t="shared" si="7"/>
        <v>0</v>
      </c>
      <c r="H14" s="85">
        <f t="shared" si="7"/>
        <v>0</v>
      </c>
      <c r="I14" s="85">
        <f t="shared" si="7"/>
        <v>0</v>
      </c>
      <c r="J14" s="85">
        <f t="shared" si="7"/>
        <v>0</v>
      </c>
      <c r="K14" s="85">
        <f t="shared" si="7"/>
        <v>0</v>
      </c>
      <c r="L14" s="85">
        <f t="shared" si="7"/>
        <v>0</v>
      </c>
      <c r="M14" s="85">
        <f t="shared" si="7"/>
        <v>0</v>
      </c>
      <c r="N14" s="85">
        <f t="shared" si="7"/>
        <v>0</v>
      </c>
      <c r="O14" s="65">
        <f>SUM(C14:N14)</f>
        <v>0</v>
      </c>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row>
    <row r="15" spans="1:106" ht="15" thickTop="1" thickBot="1" x14ac:dyDescent="0.2">
      <c r="A15" s="57"/>
      <c r="B15" s="86" t="s">
        <v>139</v>
      </c>
      <c r="C15" s="87">
        <f>IF(COUNT(C7:C13),SUM(C7:C13),"")</f>
        <v>0</v>
      </c>
      <c r="D15" s="87">
        <f>IF(COUNT(D8:D13),SUM(D7:D13),"")</f>
        <v>0</v>
      </c>
      <c r="E15" s="88">
        <f>IF(COUNT(E8:E13),SUM(E7:E13),"")</f>
        <v>0</v>
      </c>
      <c r="F15" s="88">
        <f>IF(COUNT(F8:F13),SUM(F7:F13),"")</f>
        <v>0</v>
      </c>
      <c r="G15" s="88">
        <f t="shared" ref="G15:N15" si="8">IF(COUNT(G8:G13),SUM(G7:G13),"")</f>
        <v>0</v>
      </c>
      <c r="H15" s="88">
        <f t="shared" si="8"/>
        <v>0</v>
      </c>
      <c r="I15" s="88">
        <f t="shared" si="8"/>
        <v>0</v>
      </c>
      <c r="J15" s="88">
        <f t="shared" si="8"/>
        <v>0</v>
      </c>
      <c r="K15" s="88">
        <f t="shared" si="8"/>
        <v>0</v>
      </c>
      <c r="L15" s="88">
        <f t="shared" si="8"/>
        <v>0</v>
      </c>
      <c r="M15" s="88">
        <f t="shared" si="8"/>
        <v>0</v>
      </c>
      <c r="N15" s="88">
        <f t="shared" si="8"/>
        <v>0</v>
      </c>
      <c r="O15" s="66"/>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row>
    <row r="16" spans="1:106" s="51" customFormat="1" ht="6" customHeight="1" x14ac:dyDescent="0.15">
      <c r="B16" s="144"/>
      <c r="C16" s="145"/>
      <c r="D16" s="145"/>
      <c r="E16" s="146"/>
      <c r="F16" s="146"/>
      <c r="G16" s="146"/>
      <c r="H16" s="146"/>
      <c r="I16" s="146"/>
      <c r="J16" s="146"/>
      <c r="K16" s="146"/>
      <c r="L16" s="146"/>
      <c r="M16" s="146"/>
      <c r="N16" s="146"/>
      <c r="O16" s="143"/>
    </row>
    <row r="17" spans="1:106" s="51" customFormat="1" x14ac:dyDescent="0.15">
      <c r="B17" s="200" t="s">
        <v>140</v>
      </c>
      <c r="C17" s="200"/>
      <c r="D17" s="200"/>
      <c r="E17" s="200"/>
      <c r="F17" s="200"/>
      <c r="G17" s="200"/>
      <c r="H17" s="200"/>
      <c r="I17" s="200"/>
      <c r="J17" s="200"/>
      <c r="K17" s="200"/>
      <c r="L17" s="200"/>
      <c r="M17" s="200"/>
      <c r="N17" s="200"/>
      <c r="O17" s="200"/>
    </row>
    <row r="18" spans="1:106" x14ac:dyDescent="0.15">
      <c r="A18" s="57"/>
      <c r="B18" s="147" t="s">
        <v>141</v>
      </c>
      <c r="C18" s="148">
        <v>0</v>
      </c>
      <c r="D18" s="148">
        <v>0</v>
      </c>
      <c r="E18" s="148">
        <v>0</v>
      </c>
      <c r="F18" s="148">
        <v>0</v>
      </c>
      <c r="G18" s="148">
        <v>0</v>
      </c>
      <c r="H18" s="148">
        <v>0</v>
      </c>
      <c r="I18" s="148">
        <v>0</v>
      </c>
      <c r="J18" s="148">
        <v>0</v>
      </c>
      <c r="K18" s="148">
        <v>0</v>
      </c>
      <c r="L18" s="148">
        <v>0</v>
      </c>
      <c r="M18" s="148">
        <v>0</v>
      </c>
      <c r="N18" s="148">
        <v>0</v>
      </c>
      <c r="O18" s="148">
        <f>SUM(C18:N18)</f>
        <v>0</v>
      </c>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row>
    <row r="19" spans="1:106" x14ac:dyDescent="0.15">
      <c r="A19" s="57"/>
      <c r="B19" s="67" t="s">
        <v>31</v>
      </c>
      <c r="C19" s="68">
        <v>0</v>
      </c>
      <c r="D19" s="68">
        <v>0</v>
      </c>
      <c r="E19" s="68">
        <v>0</v>
      </c>
      <c r="F19" s="68">
        <v>0</v>
      </c>
      <c r="G19" s="68">
        <v>0</v>
      </c>
      <c r="H19" s="68">
        <v>0</v>
      </c>
      <c r="I19" s="68">
        <v>0</v>
      </c>
      <c r="J19" s="68">
        <v>0</v>
      </c>
      <c r="K19" s="68">
        <v>0</v>
      </c>
      <c r="L19" s="68">
        <v>0</v>
      </c>
      <c r="M19" s="68">
        <v>0</v>
      </c>
      <c r="N19" s="68">
        <v>0</v>
      </c>
      <c r="O19" s="68">
        <f t="shared" ref="O19:O38" si="9">SUM(C19:N19)</f>
        <v>0</v>
      </c>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row>
    <row r="20" spans="1:106" x14ac:dyDescent="0.15">
      <c r="A20" s="57"/>
      <c r="B20" s="67" t="s">
        <v>27</v>
      </c>
      <c r="C20" s="68">
        <v>0</v>
      </c>
      <c r="D20" s="68">
        <v>0</v>
      </c>
      <c r="E20" s="68">
        <v>0</v>
      </c>
      <c r="F20" s="68">
        <v>0</v>
      </c>
      <c r="G20" s="68">
        <v>0</v>
      </c>
      <c r="H20" s="68">
        <v>0</v>
      </c>
      <c r="I20" s="68">
        <v>0</v>
      </c>
      <c r="J20" s="68">
        <v>0</v>
      </c>
      <c r="K20" s="68">
        <v>0</v>
      </c>
      <c r="L20" s="68">
        <v>0</v>
      </c>
      <c r="M20" s="68">
        <v>0</v>
      </c>
      <c r="N20" s="68">
        <v>0</v>
      </c>
      <c r="O20" s="68">
        <f t="shared" si="9"/>
        <v>0</v>
      </c>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row>
    <row r="21" spans="1:106" x14ac:dyDescent="0.15">
      <c r="A21" s="57"/>
      <c r="B21" s="67" t="s">
        <v>164</v>
      </c>
      <c r="C21" s="68">
        <v>0</v>
      </c>
      <c r="D21" s="68">
        <v>0</v>
      </c>
      <c r="E21" s="68">
        <v>0</v>
      </c>
      <c r="F21" s="68">
        <v>0</v>
      </c>
      <c r="G21" s="68">
        <v>0</v>
      </c>
      <c r="H21" s="68">
        <v>0</v>
      </c>
      <c r="I21" s="68">
        <v>0</v>
      </c>
      <c r="J21" s="68">
        <v>0</v>
      </c>
      <c r="K21" s="68">
        <v>0</v>
      </c>
      <c r="L21" s="68">
        <v>0</v>
      </c>
      <c r="M21" s="68">
        <v>0</v>
      </c>
      <c r="N21" s="68">
        <v>0</v>
      </c>
      <c r="O21" s="68">
        <f t="shared" si="9"/>
        <v>0</v>
      </c>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row>
    <row r="22" spans="1:106" x14ac:dyDescent="0.15">
      <c r="A22" s="57"/>
      <c r="B22" s="67" t="s">
        <v>32</v>
      </c>
      <c r="C22" s="68">
        <v>0</v>
      </c>
      <c r="D22" s="68">
        <v>0</v>
      </c>
      <c r="E22" s="68">
        <v>0</v>
      </c>
      <c r="F22" s="68">
        <v>0</v>
      </c>
      <c r="G22" s="68">
        <v>0</v>
      </c>
      <c r="H22" s="68">
        <v>0</v>
      </c>
      <c r="I22" s="68">
        <v>0</v>
      </c>
      <c r="J22" s="68">
        <v>0</v>
      </c>
      <c r="K22" s="68">
        <v>0</v>
      </c>
      <c r="L22" s="68">
        <v>0</v>
      </c>
      <c r="M22" s="68">
        <v>0</v>
      </c>
      <c r="N22" s="68">
        <v>0</v>
      </c>
      <c r="O22" s="68">
        <f t="shared" si="9"/>
        <v>0</v>
      </c>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row>
    <row r="23" spans="1:106" x14ac:dyDescent="0.15">
      <c r="A23" s="57"/>
      <c r="B23" s="67" t="s">
        <v>142</v>
      </c>
      <c r="C23" s="68">
        <v>0</v>
      </c>
      <c r="D23" s="68">
        <v>0</v>
      </c>
      <c r="E23" s="68">
        <v>0</v>
      </c>
      <c r="F23" s="68">
        <v>0</v>
      </c>
      <c r="G23" s="68">
        <v>0</v>
      </c>
      <c r="H23" s="68">
        <v>0</v>
      </c>
      <c r="I23" s="68">
        <v>0</v>
      </c>
      <c r="J23" s="68">
        <v>0</v>
      </c>
      <c r="K23" s="68">
        <v>0</v>
      </c>
      <c r="L23" s="68">
        <v>0</v>
      </c>
      <c r="M23" s="68">
        <v>0</v>
      </c>
      <c r="N23" s="68">
        <v>0</v>
      </c>
      <c r="O23" s="68">
        <f t="shared" si="9"/>
        <v>0</v>
      </c>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row>
    <row r="24" spans="1:106" x14ac:dyDescent="0.15">
      <c r="A24" s="57"/>
      <c r="B24" s="67" t="s">
        <v>143</v>
      </c>
      <c r="C24" s="68">
        <v>0</v>
      </c>
      <c r="D24" s="68">
        <v>0</v>
      </c>
      <c r="E24" s="68">
        <v>0</v>
      </c>
      <c r="F24" s="68">
        <v>0</v>
      </c>
      <c r="G24" s="68">
        <v>0</v>
      </c>
      <c r="H24" s="68">
        <v>0</v>
      </c>
      <c r="I24" s="68">
        <v>0</v>
      </c>
      <c r="J24" s="68">
        <v>0</v>
      </c>
      <c r="K24" s="68">
        <v>0</v>
      </c>
      <c r="L24" s="68">
        <v>0</v>
      </c>
      <c r="M24" s="68">
        <v>0</v>
      </c>
      <c r="N24" s="68">
        <v>0</v>
      </c>
      <c r="O24" s="68">
        <f t="shared" si="9"/>
        <v>0</v>
      </c>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row>
    <row r="25" spans="1:106" x14ac:dyDescent="0.15">
      <c r="A25" s="57"/>
      <c r="B25" s="67" t="s">
        <v>4</v>
      </c>
      <c r="C25" s="68">
        <v>0</v>
      </c>
      <c r="D25" s="68">
        <v>0</v>
      </c>
      <c r="E25" s="68">
        <v>0</v>
      </c>
      <c r="F25" s="68">
        <v>0</v>
      </c>
      <c r="G25" s="68">
        <v>0</v>
      </c>
      <c r="H25" s="68">
        <v>0</v>
      </c>
      <c r="I25" s="68">
        <v>0</v>
      </c>
      <c r="J25" s="68">
        <v>0</v>
      </c>
      <c r="K25" s="68">
        <v>0</v>
      </c>
      <c r="L25" s="68">
        <v>0</v>
      </c>
      <c r="M25" s="68">
        <v>0</v>
      </c>
      <c r="N25" s="68">
        <v>0</v>
      </c>
      <c r="O25" s="68">
        <f t="shared" si="9"/>
        <v>0</v>
      </c>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row>
    <row r="26" spans="1:106" x14ac:dyDescent="0.15">
      <c r="A26" s="57"/>
      <c r="B26" s="191" t="s">
        <v>5</v>
      </c>
      <c r="C26" s="68">
        <v>0</v>
      </c>
      <c r="D26" s="68">
        <v>0</v>
      </c>
      <c r="E26" s="68">
        <v>0</v>
      </c>
      <c r="F26" s="68">
        <v>0</v>
      </c>
      <c r="G26" s="68">
        <v>0</v>
      </c>
      <c r="H26" s="68">
        <v>0</v>
      </c>
      <c r="I26" s="68">
        <v>0</v>
      </c>
      <c r="J26" s="68">
        <v>0</v>
      </c>
      <c r="K26" s="68">
        <v>0</v>
      </c>
      <c r="L26" s="68">
        <v>0</v>
      </c>
      <c r="M26" s="68">
        <v>0</v>
      </c>
      <c r="N26" s="68">
        <v>0</v>
      </c>
      <c r="O26" s="68">
        <f t="shared" si="9"/>
        <v>0</v>
      </c>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row>
    <row r="27" spans="1:106" x14ac:dyDescent="0.15">
      <c r="A27" s="57"/>
      <c r="B27" s="69" t="s">
        <v>34</v>
      </c>
      <c r="C27" s="68">
        <v>0</v>
      </c>
      <c r="D27" s="68">
        <v>0</v>
      </c>
      <c r="E27" s="68">
        <v>0</v>
      </c>
      <c r="F27" s="68">
        <v>0</v>
      </c>
      <c r="G27" s="68">
        <v>0</v>
      </c>
      <c r="H27" s="68">
        <v>0</v>
      </c>
      <c r="I27" s="68">
        <v>0</v>
      </c>
      <c r="J27" s="68">
        <v>0</v>
      </c>
      <c r="K27" s="68">
        <v>0</v>
      </c>
      <c r="L27" s="68">
        <v>0</v>
      </c>
      <c r="M27" s="68">
        <v>0</v>
      </c>
      <c r="N27" s="68">
        <v>0</v>
      </c>
      <c r="O27" s="68">
        <f t="shared" si="9"/>
        <v>0</v>
      </c>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row>
    <row r="28" spans="1:106" x14ac:dyDescent="0.15">
      <c r="A28" s="57"/>
      <c r="B28" s="67" t="s">
        <v>144</v>
      </c>
      <c r="C28" s="68">
        <v>0</v>
      </c>
      <c r="D28" s="68">
        <v>0</v>
      </c>
      <c r="E28" s="68">
        <v>0</v>
      </c>
      <c r="F28" s="68">
        <v>0</v>
      </c>
      <c r="G28" s="68">
        <v>0</v>
      </c>
      <c r="H28" s="68">
        <v>0</v>
      </c>
      <c r="I28" s="68">
        <v>0</v>
      </c>
      <c r="J28" s="68">
        <v>0</v>
      </c>
      <c r="K28" s="68">
        <v>0</v>
      </c>
      <c r="L28" s="68">
        <v>0</v>
      </c>
      <c r="M28" s="68">
        <v>0</v>
      </c>
      <c r="N28" s="68">
        <v>0</v>
      </c>
      <c r="O28" s="68">
        <f t="shared" si="9"/>
        <v>0</v>
      </c>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row>
    <row r="29" spans="1:106" x14ac:dyDescent="0.15">
      <c r="A29" s="57"/>
      <c r="B29" s="67" t="s">
        <v>36</v>
      </c>
      <c r="C29" s="68">
        <v>0</v>
      </c>
      <c r="D29" s="68">
        <v>0</v>
      </c>
      <c r="E29" s="68">
        <v>0</v>
      </c>
      <c r="F29" s="68">
        <v>0</v>
      </c>
      <c r="G29" s="68">
        <v>0</v>
      </c>
      <c r="H29" s="68">
        <v>0</v>
      </c>
      <c r="I29" s="68">
        <v>0</v>
      </c>
      <c r="J29" s="68">
        <v>0</v>
      </c>
      <c r="K29" s="68">
        <v>0</v>
      </c>
      <c r="L29" s="68">
        <v>0</v>
      </c>
      <c r="M29" s="68">
        <v>0</v>
      </c>
      <c r="N29" s="68">
        <v>0</v>
      </c>
      <c r="O29" s="68">
        <f t="shared" si="9"/>
        <v>0</v>
      </c>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row>
    <row r="30" spans="1:106" x14ac:dyDescent="0.15">
      <c r="A30" s="57"/>
      <c r="B30" s="67" t="s">
        <v>37</v>
      </c>
      <c r="C30" s="68">
        <v>0</v>
      </c>
      <c r="D30" s="68">
        <v>0</v>
      </c>
      <c r="E30" s="68">
        <v>0</v>
      </c>
      <c r="F30" s="68">
        <v>0</v>
      </c>
      <c r="G30" s="68">
        <v>0</v>
      </c>
      <c r="H30" s="68">
        <v>0</v>
      </c>
      <c r="I30" s="68">
        <v>0</v>
      </c>
      <c r="J30" s="68">
        <v>0</v>
      </c>
      <c r="K30" s="68">
        <v>0</v>
      </c>
      <c r="L30" s="68">
        <v>0</v>
      </c>
      <c r="M30" s="68">
        <v>0</v>
      </c>
      <c r="N30" s="68">
        <v>0</v>
      </c>
      <c r="O30" s="68">
        <f t="shared" si="9"/>
        <v>0</v>
      </c>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row>
    <row r="31" spans="1:106" x14ac:dyDescent="0.15">
      <c r="A31" s="57"/>
      <c r="B31" s="67" t="s">
        <v>38</v>
      </c>
      <c r="C31" s="68">
        <v>0</v>
      </c>
      <c r="D31" s="68">
        <v>0</v>
      </c>
      <c r="E31" s="68">
        <v>0</v>
      </c>
      <c r="F31" s="68">
        <v>0</v>
      </c>
      <c r="G31" s="68">
        <v>0</v>
      </c>
      <c r="H31" s="68">
        <v>0</v>
      </c>
      <c r="I31" s="68">
        <v>0</v>
      </c>
      <c r="J31" s="68">
        <v>0</v>
      </c>
      <c r="K31" s="68">
        <v>0</v>
      </c>
      <c r="L31" s="68">
        <v>0</v>
      </c>
      <c r="M31" s="68">
        <v>0</v>
      </c>
      <c r="N31" s="68">
        <v>0</v>
      </c>
      <c r="O31" s="68">
        <f t="shared" si="9"/>
        <v>0</v>
      </c>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row>
    <row r="32" spans="1:106" x14ac:dyDescent="0.15">
      <c r="A32" s="57"/>
      <c r="B32" s="67" t="s">
        <v>39</v>
      </c>
      <c r="C32" s="68">
        <v>0</v>
      </c>
      <c r="D32" s="68">
        <v>0</v>
      </c>
      <c r="E32" s="68">
        <v>0</v>
      </c>
      <c r="F32" s="68">
        <v>0</v>
      </c>
      <c r="G32" s="68">
        <v>0</v>
      </c>
      <c r="H32" s="68">
        <v>0</v>
      </c>
      <c r="I32" s="68">
        <v>0</v>
      </c>
      <c r="J32" s="68">
        <v>0</v>
      </c>
      <c r="K32" s="68">
        <v>0</v>
      </c>
      <c r="L32" s="68">
        <v>0</v>
      </c>
      <c r="M32" s="68">
        <v>0</v>
      </c>
      <c r="N32" s="68">
        <v>0</v>
      </c>
      <c r="O32" s="68">
        <f t="shared" si="9"/>
        <v>0</v>
      </c>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row>
    <row r="33" spans="1:106" x14ac:dyDescent="0.15">
      <c r="A33" s="57"/>
      <c r="B33" s="67" t="s">
        <v>40</v>
      </c>
      <c r="C33" s="68">
        <v>0</v>
      </c>
      <c r="D33" s="68">
        <v>0</v>
      </c>
      <c r="E33" s="68">
        <v>0</v>
      </c>
      <c r="F33" s="68">
        <v>0</v>
      </c>
      <c r="G33" s="68">
        <v>0</v>
      </c>
      <c r="H33" s="68">
        <v>0</v>
      </c>
      <c r="I33" s="68">
        <v>0</v>
      </c>
      <c r="J33" s="68">
        <v>0</v>
      </c>
      <c r="K33" s="68">
        <v>0</v>
      </c>
      <c r="L33" s="68">
        <v>0</v>
      </c>
      <c r="M33" s="68">
        <v>0</v>
      </c>
      <c r="N33" s="68">
        <v>0</v>
      </c>
      <c r="O33" s="68">
        <f t="shared" si="9"/>
        <v>0</v>
      </c>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row>
    <row r="34" spans="1:106" x14ac:dyDescent="0.15">
      <c r="A34" s="57"/>
      <c r="B34" s="67" t="s">
        <v>41</v>
      </c>
      <c r="C34" s="68">
        <v>0</v>
      </c>
      <c r="D34" s="68">
        <v>0</v>
      </c>
      <c r="E34" s="68">
        <v>0</v>
      </c>
      <c r="F34" s="68">
        <v>0</v>
      </c>
      <c r="G34" s="68">
        <v>0</v>
      </c>
      <c r="H34" s="68">
        <v>0</v>
      </c>
      <c r="I34" s="68">
        <v>0</v>
      </c>
      <c r="J34" s="68">
        <v>0</v>
      </c>
      <c r="K34" s="68">
        <v>0</v>
      </c>
      <c r="L34" s="68">
        <v>0</v>
      </c>
      <c r="M34" s="68">
        <v>0</v>
      </c>
      <c r="N34" s="68">
        <v>0</v>
      </c>
      <c r="O34" s="68">
        <f t="shared" si="9"/>
        <v>0</v>
      </c>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row>
    <row r="35" spans="1:106" x14ac:dyDescent="0.15">
      <c r="B35" s="67" t="s">
        <v>145</v>
      </c>
      <c r="C35" s="68">
        <v>0</v>
      </c>
      <c r="D35" s="68">
        <v>0</v>
      </c>
      <c r="E35" s="68">
        <v>0</v>
      </c>
      <c r="F35" s="68">
        <v>0</v>
      </c>
      <c r="G35" s="68">
        <v>0</v>
      </c>
      <c r="H35" s="68">
        <v>0</v>
      </c>
      <c r="I35" s="68">
        <v>0</v>
      </c>
      <c r="J35" s="68">
        <v>0</v>
      </c>
      <c r="K35" s="68">
        <v>0</v>
      </c>
      <c r="L35" s="68">
        <v>0</v>
      </c>
      <c r="M35" s="68">
        <v>0</v>
      </c>
      <c r="N35" s="68">
        <v>0</v>
      </c>
      <c r="O35" s="68">
        <f t="shared" si="9"/>
        <v>0</v>
      </c>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row>
    <row r="36" spans="1:106" x14ac:dyDescent="0.15">
      <c r="B36" s="67" t="s">
        <v>43</v>
      </c>
      <c r="C36" s="68">
        <v>0</v>
      </c>
      <c r="D36" s="68">
        <v>0</v>
      </c>
      <c r="E36" s="68">
        <v>0</v>
      </c>
      <c r="F36" s="68">
        <v>0</v>
      </c>
      <c r="G36" s="68">
        <v>0</v>
      </c>
      <c r="H36" s="68">
        <v>0</v>
      </c>
      <c r="I36" s="68">
        <v>0</v>
      </c>
      <c r="J36" s="68">
        <v>0</v>
      </c>
      <c r="K36" s="68">
        <v>0</v>
      </c>
      <c r="L36" s="68">
        <v>0</v>
      </c>
      <c r="M36" s="68">
        <v>0</v>
      </c>
      <c r="N36" s="68">
        <v>0</v>
      </c>
      <c r="O36" s="68">
        <f t="shared" si="9"/>
        <v>0</v>
      </c>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row>
    <row r="37" spans="1:106" x14ac:dyDescent="0.15">
      <c r="B37" s="67" t="s">
        <v>7</v>
      </c>
      <c r="C37" s="68">
        <v>0</v>
      </c>
      <c r="D37" s="68">
        <v>0</v>
      </c>
      <c r="E37" s="68">
        <v>0</v>
      </c>
      <c r="F37" s="68">
        <v>0</v>
      </c>
      <c r="G37" s="68">
        <v>0</v>
      </c>
      <c r="H37" s="68">
        <v>0</v>
      </c>
      <c r="I37" s="68">
        <v>0</v>
      </c>
      <c r="J37" s="68">
        <v>0</v>
      </c>
      <c r="K37" s="68">
        <v>0</v>
      </c>
      <c r="L37" s="68">
        <v>0</v>
      </c>
      <c r="M37" s="68">
        <v>0</v>
      </c>
      <c r="N37" s="68">
        <v>0</v>
      </c>
      <c r="O37" s="68">
        <f t="shared" si="9"/>
        <v>0</v>
      </c>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row>
    <row r="38" spans="1:106" ht="14" thickBot="1" x14ac:dyDescent="0.2">
      <c r="B38" s="156" t="s">
        <v>6</v>
      </c>
      <c r="C38" s="71">
        <v>0</v>
      </c>
      <c r="D38" s="71">
        <v>0</v>
      </c>
      <c r="E38" s="71">
        <v>0</v>
      </c>
      <c r="F38" s="71">
        <v>0</v>
      </c>
      <c r="G38" s="71">
        <v>0</v>
      </c>
      <c r="H38" s="71">
        <v>0</v>
      </c>
      <c r="I38" s="71">
        <v>0</v>
      </c>
      <c r="J38" s="71">
        <v>0</v>
      </c>
      <c r="K38" s="71">
        <v>0</v>
      </c>
      <c r="L38" s="71">
        <v>0</v>
      </c>
      <c r="M38" s="71">
        <v>0</v>
      </c>
      <c r="N38" s="71">
        <v>0</v>
      </c>
      <c r="O38" s="71">
        <f t="shared" si="9"/>
        <v>0</v>
      </c>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row>
    <row r="39" spans="1:106" ht="15" thickTop="1" thickBot="1" x14ac:dyDescent="0.2">
      <c r="B39" s="92" t="s">
        <v>146</v>
      </c>
      <c r="C39" s="85">
        <f t="shared" ref="C39:N39" si="10">IF(COUNT(C18:C38),SUM(C18:C38),"")</f>
        <v>0</v>
      </c>
      <c r="D39" s="85">
        <f t="shared" si="10"/>
        <v>0</v>
      </c>
      <c r="E39" s="85">
        <f t="shared" si="10"/>
        <v>0</v>
      </c>
      <c r="F39" s="85">
        <f t="shared" si="10"/>
        <v>0</v>
      </c>
      <c r="G39" s="85">
        <f t="shared" si="10"/>
        <v>0</v>
      </c>
      <c r="H39" s="85">
        <f t="shared" si="10"/>
        <v>0</v>
      </c>
      <c r="I39" s="85">
        <f t="shared" si="10"/>
        <v>0</v>
      </c>
      <c r="J39" s="85">
        <f t="shared" si="10"/>
        <v>0</v>
      </c>
      <c r="K39" s="85">
        <f t="shared" si="10"/>
        <v>0</v>
      </c>
      <c r="L39" s="85">
        <f t="shared" si="10"/>
        <v>0</v>
      </c>
      <c r="M39" s="85">
        <f t="shared" si="10"/>
        <v>0</v>
      </c>
      <c r="N39" s="85">
        <f t="shared" si="10"/>
        <v>0</v>
      </c>
      <c r="O39" s="77">
        <f>SUM(C39:N39)</f>
        <v>0</v>
      </c>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row>
    <row r="40" spans="1:106" ht="15" thickTop="1" thickBot="1" x14ac:dyDescent="0.2">
      <c r="B40" s="93" t="s">
        <v>147</v>
      </c>
      <c r="C40" s="87">
        <f t="shared" ref="C40:N40" si="11">SUM(C15-C39)</f>
        <v>0</v>
      </c>
      <c r="D40" s="87">
        <f t="shared" si="11"/>
        <v>0</v>
      </c>
      <c r="E40" s="88">
        <f t="shared" si="11"/>
        <v>0</v>
      </c>
      <c r="F40" s="88">
        <f t="shared" si="11"/>
        <v>0</v>
      </c>
      <c r="G40" s="88">
        <f t="shared" si="11"/>
        <v>0</v>
      </c>
      <c r="H40" s="88">
        <f t="shared" si="11"/>
        <v>0</v>
      </c>
      <c r="I40" s="88">
        <f t="shared" si="11"/>
        <v>0</v>
      </c>
      <c r="J40" s="88">
        <f t="shared" si="11"/>
        <v>0</v>
      </c>
      <c r="K40" s="88">
        <f t="shared" si="11"/>
        <v>0</v>
      </c>
      <c r="L40" s="88">
        <f t="shared" si="11"/>
        <v>0</v>
      </c>
      <c r="M40" s="88">
        <f t="shared" si="11"/>
        <v>0</v>
      </c>
      <c r="N40" s="88">
        <f t="shared" si="11"/>
        <v>0</v>
      </c>
      <c r="O40" s="78"/>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row>
    <row r="41" spans="1:106" s="51" customFormat="1" ht="6" customHeight="1" x14ac:dyDescent="0.15">
      <c r="B41" s="144"/>
      <c r="C41" s="145"/>
      <c r="D41" s="145"/>
      <c r="E41" s="146"/>
      <c r="F41" s="146"/>
      <c r="G41" s="146"/>
      <c r="H41" s="146"/>
      <c r="I41" s="146"/>
      <c r="J41" s="146"/>
      <c r="K41" s="146"/>
      <c r="L41" s="146"/>
      <c r="M41" s="146"/>
      <c r="N41" s="146"/>
      <c r="O41" s="143"/>
    </row>
    <row r="42" spans="1:106" s="51" customFormat="1" x14ac:dyDescent="0.15">
      <c r="B42" s="200" t="s">
        <v>148</v>
      </c>
      <c r="C42" s="200"/>
      <c r="D42" s="200"/>
      <c r="E42" s="200"/>
      <c r="F42" s="200"/>
      <c r="G42" s="200"/>
      <c r="H42" s="200"/>
      <c r="I42" s="200"/>
      <c r="J42" s="200"/>
      <c r="K42" s="200"/>
      <c r="L42" s="200"/>
      <c r="M42" s="200"/>
      <c r="N42" s="200"/>
      <c r="O42" s="200"/>
    </row>
    <row r="43" spans="1:106" x14ac:dyDescent="0.15">
      <c r="B43" s="147" t="s">
        <v>149</v>
      </c>
      <c r="C43" s="149">
        <v>0</v>
      </c>
      <c r="D43" s="149">
        <v>0</v>
      </c>
      <c r="E43" s="149">
        <v>0</v>
      </c>
      <c r="F43" s="149">
        <v>0</v>
      </c>
      <c r="G43" s="149">
        <v>0</v>
      </c>
      <c r="H43" s="149">
        <v>0</v>
      </c>
      <c r="I43" s="149">
        <v>0</v>
      </c>
      <c r="J43" s="149">
        <v>0</v>
      </c>
      <c r="K43" s="149">
        <v>0</v>
      </c>
      <c r="L43" s="149">
        <v>0</v>
      </c>
      <c r="M43" s="149">
        <v>0</v>
      </c>
      <c r="N43" s="149">
        <v>0</v>
      </c>
      <c r="O43" s="149">
        <f>SUM(C43:N43)</f>
        <v>0</v>
      </c>
    </row>
    <row r="44" spans="1:106" x14ac:dyDescent="0.15">
      <c r="B44" s="67" t="s">
        <v>150</v>
      </c>
      <c r="C44" s="74">
        <v>0</v>
      </c>
      <c r="D44" s="74">
        <v>0</v>
      </c>
      <c r="E44" s="74">
        <v>0</v>
      </c>
      <c r="F44" s="74">
        <v>0</v>
      </c>
      <c r="G44" s="74">
        <v>0</v>
      </c>
      <c r="H44" s="74">
        <v>0</v>
      </c>
      <c r="I44" s="74">
        <v>0</v>
      </c>
      <c r="J44" s="74">
        <v>0</v>
      </c>
      <c r="K44" s="74">
        <v>0</v>
      </c>
      <c r="L44" s="74">
        <v>0</v>
      </c>
      <c r="M44" s="74">
        <v>0</v>
      </c>
      <c r="N44" s="74">
        <v>0</v>
      </c>
      <c r="O44" s="74">
        <f t="shared" ref="O44:O48" si="12">SUM(C44:N44)</f>
        <v>0</v>
      </c>
    </row>
    <row r="45" spans="1:106" x14ac:dyDescent="0.15">
      <c r="B45" s="67" t="s">
        <v>151</v>
      </c>
      <c r="C45" s="74">
        <v>0</v>
      </c>
      <c r="D45" s="74">
        <v>0</v>
      </c>
      <c r="E45" s="74">
        <v>0</v>
      </c>
      <c r="F45" s="74">
        <v>0</v>
      </c>
      <c r="G45" s="74">
        <v>0</v>
      </c>
      <c r="H45" s="74">
        <v>0</v>
      </c>
      <c r="I45" s="74">
        <v>0</v>
      </c>
      <c r="J45" s="74">
        <v>0</v>
      </c>
      <c r="K45" s="74">
        <v>0</v>
      </c>
      <c r="L45" s="74">
        <v>0</v>
      </c>
      <c r="M45" s="74">
        <v>0</v>
      </c>
      <c r="N45" s="74">
        <v>0</v>
      </c>
      <c r="O45" s="74">
        <f t="shared" si="12"/>
        <v>0</v>
      </c>
    </row>
    <row r="46" spans="1:106" x14ac:dyDescent="0.15">
      <c r="B46" s="67" t="s">
        <v>162</v>
      </c>
      <c r="C46" s="74">
        <v>0</v>
      </c>
      <c r="D46" s="74">
        <v>0</v>
      </c>
      <c r="E46" s="74">
        <v>0</v>
      </c>
      <c r="F46" s="74">
        <v>0</v>
      </c>
      <c r="G46" s="74">
        <v>0</v>
      </c>
      <c r="H46" s="74">
        <v>0</v>
      </c>
      <c r="I46" s="74">
        <v>0</v>
      </c>
      <c r="J46" s="74">
        <v>0</v>
      </c>
      <c r="K46" s="74">
        <v>0</v>
      </c>
      <c r="L46" s="74">
        <v>0</v>
      </c>
      <c r="M46" s="74">
        <v>0</v>
      </c>
      <c r="N46" s="74">
        <v>0</v>
      </c>
      <c r="O46" s="74">
        <f t="shared" si="12"/>
        <v>0</v>
      </c>
    </row>
    <row r="47" spans="1:106" x14ac:dyDescent="0.15">
      <c r="B47" s="67" t="s">
        <v>153</v>
      </c>
      <c r="C47" s="74">
        <v>0</v>
      </c>
      <c r="D47" s="74">
        <v>0</v>
      </c>
      <c r="E47" s="74">
        <v>0</v>
      </c>
      <c r="F47" s="74">
        <v>0</v>
      </c>
      <c r="G47" s="74">
        <v>0</v>
      </c>
      <c r="H47" s="74">
        <v>0</v>
      </c>
      <c r="I47" s="74">
        <v>0</v>
      </c>
      <c r="J47" s="74">
        <v>0</v>
      </c>
      <c r="K47" s="74">
        <v>0</v>
      </c>
      <c r="L47" s="74">
        <v>0</v>
      </c>
      <c r="M47" s="74">
        <v>0</v>
      </c>
      <c r="N47" s="74">
        <v>0</v>
      </c>
      <c r="O47" s="74">
        <f t="shared" si="12"/>
        <v>0</v>
      </c>
    </row>
    <row r="48" spans="1:106" ht="14" thickBot="1" x14ac:dyDescent="0.2">
      <c r="B48" s="75" t="s">
        <v>154</v>
      </c>
      <c r="C48" s="74">
        <v>0</v>
      </c>
      <c r="D48" s="74">
        <v>0</v>
      </c>
      <c r="E48" s="74">
        <v>0</v>
      </c>
      <c r="F48" s="74">
        <v>0</v>
      </c>
      <c r="G48" s="74">
        <v>0</v>
      </c>
      <c r="H48" s="74">
        <v>0</v>
      </c>
      <c r="I48" s="74">
        <v>0</v>
      </c>
      <c r="J48" s="74">
        <v>0</v>
      </c>
      <c r="K48" s="74">
        <v>0</v>
      </c>
      <c r="L48" s="74">
        <v>0</v>
      </c>
      <c r="M48" s="74">
        <v>0</v>
      </c>
      <c r="N48" s="74">
        <v>0</v>
      </c>
      <c r="O48" s="74">
        <f t="shared" si="12"/>
        <v>0</v>
      </c>
    </row>
    <row r="49" spans="1:106" ht="15" thickTop="1" thickBot="1" x14ac:dyDescent="0.2">
      <c r="B49" s="89" t="s">
        <v>155</v>
      </c>
      <c r="C49" s="94">
        <f>IF(COUNT(C43:C48),SUM(C43:C48),"")</f>
        <v>0</v>
      </c>
      <c r="D49" s="94">
        <f t="shared" ref="D49:N49" si="13">IF(COUNT(D43:D48),SUM(D43:D48),"")</f>
        <v>0</v>
      </c>
      <c r="E49" s="94">
        <f t="shared" si="13"/>
        <v>0</v>
      </c>
      <c r="F49" s="94">
        <f t="shared" si="13"/>
        <v>0</v>
      </c>
      <c r="G49" s="94">
        <f t="shared" si="13"/>
        <v>0</v>
      </c>
      <c r="H49" s="94">
        <f t="shared" si="13"/>
        <v>0</v>
      </c>
      <c r="I49" s="94">
        <f t="shared" si="13"/>
        <v>0</v>
      </c>
      <c r="J49" s="94">
        <f t="shared" si="13"/>
        <v>0</v>
      </c>
      <c r="K49" s="94">
        <f t="shared" si="13"/>
        <v>0</v>
      </c>
      <c r="L49" s="94">
        <f t="shared" si="13"/>
        <v>0</v>
      </c>
      <c r="M49" s="94">
        <f t="shared" si="13"/>
        <v>0</v>
      </c>
      <c r="N49" s="94">
        <f t="shared" si="13"/>
        <v>0</v>
      </c>
      <c r="O49" s="77">
        <f>SUM(C49:N49)</f>
        <v>0</v>
      </c>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row>
    <row r="50" spans="1:106" ht="15" thickTop="1" thickBot="1" x14ac:dyDescent="0.2">
      <c r="B50" s="90" t="s">
        <v>156</v>
      </c>
      <c r="C50" s="91">
        <f t="shared" ref="C50:N50" si="14">SUM(C15-C39-C49)</f>
        <v>0</v>
      </c>
      <c r="D50" s="91">
        <f t="shared" si="14"/>
        <v>0</v>
      </c>
      <c r="E50" s="91">
        <f t="shared" si="14"/>
        <v>0</v>
      </c>
      <c r="F50" s="91">
        <f t="shared" si="14"/>
        <v>0</v>
      </c>
      <c r="G50" s="91">
        <f t="shared" si="14"/>
        <v>0</v>
      </c>
      <c r="H50" s="91">
        <f t="shared" si="14"/>
        <v>0</v>
      </c>
      <c r="I50" s="91">
        <f t="shared" si="14"/>
        <v>0</v>
      </c>
      <c r="J50" s="91">
        <f t="shared" si="14"/>
        <v>0</v>
      </c>
      <c r="K50" s="91">
        <f t="shared" si="14"/>
        <v>0</v>
      </c>
      <c r="L50" s="91">
        <f t="shared" si="14"/>
        <v>0</v>
      </c>
      <c r="M50" s="91">
        <f t="shared" si="14"/>
        <v>0</v>
      </c>
      <c r="N50" s="91">
        <f t="shared" si="14"/>
        <v>0</v>
      </c>
      <c r="O50" s="78"/>
    </row>
    <row r="51" spans="1:106" s="51" customFormat="1" ht="6" customHeight="1" x14ac:dyDescent="0.15">
      <c r="B51" s="144"/>
      <c r="C51" s="145"/>
      <c r="D51" s="145"/>
      <c r="E51" s="145"/>
      <c r="F51" s="145"/>
      <c r="G51" s="145"/>
      <c r="H51" s="145"/>
      <c r="I51" s="145"/>
      <c r="J51" s="145"/>
      <c r="K51" s="145"/>
      <c r="L51" s="145"/>
      <c r="M51" s="145"/>
      <c r="N51" s="145"/>
      <c r="O51" s="143"/>
    </row>
    <row r="52" spans="1:106" s="2" customFormat="1" x14ac:dyDescent="0.15">
      <c r="A52" s="6"/>
      <c r="B52" s="203" t="s">
        <v>157</v>
      </c>
      <c r="C52" s="203"/>
      <c r="D52" s="203"/>
      <c r="E52" s="203"/>
      <c r="F52" s="203"/>
      <c r="G52" s="203"/>
      <c r="H52" s="203"/>
      <c r="I52" s="203"/>
      <c r="J52" s="203"/>
      <c r="K52" s="203"/>
      <c r="L52" s="203"/>
      <c r="M52" s="203"/>
      <c r="N52" s="203"/>
      <c r="O52" s="203"/>
      <c r="P52" s="17"/>
      <c r="Q52" s="17"/>
      <c r="R52" s="17"/>
      <c r="S52" s="17"/>
      <c r="T52" s="17"/>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row>
    <row r="53" spans="1:106" s="2" customFormat="1" x14ac:dyDescent="0.15">
      <c r="A53" s="6"/>
      <c r="B53" s="147" t="s">
        <v>158</v>
      </c>
      <c r="C53" s="150">
        <f>C14</f>
        <v>0</v>
      </c>
      <c r="D53" s="150">
        <f t="shared" ref="D53:N53" si="15">D14</f>
        <v>0</v>
      </c>
      <c r="E53" s="150">
        <f t="shared" si="15"/>
        <v>0</v>
      </c>
      <c r="F53" s="150">
        <f t="shared" si="15"/>
        <v>0</v>
      </c>
      <c r="G53" s="150">
        <f t="shared" si="15"/>
        <v>0</v>
      </c>
      <c r="H53" s="150">
        <f t="shared" si="15"/>
        <v>0</v>
      </c>
      <c r="I53" s="150">
        <f t="shared" si="15"/>
        <v>0</v>
      </c>
      <c r="J53" s="150">
        <f t="shared" si="15"/>
        <v>0</v>
      </c>
      <c r="K53" s="150">
        <f t="shared" si="15"/>
        <v>0</v>
      </c>
      <c r="L53" s="150">
        <f t="shared" si="15"/>
        <v>0</v>
      </c>
      <c r="M53" s="150">
        <f t="shared" si="15"/>
        <v>0</v>
      </c>
      <c r="N53" s="150">
        <f t="shared" si="15"/>
        <v>0</v>
      </c>
      <c r="O53" s="151">
        <f>SUM(C53:N53)</f>
        <v>0</v>
      </c>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row>
    <row r="54" spans="1:106" s="2" customFormat="1" x14ac:dyDescent="0.15">
      <c r="A54" s="6"/>
      <c r="B54" s="67" t="s">
        <v>159</v>
      </c>
      <c r="C54" s="79">
        <v>0</v>
      </c>
      <c r="D54" s="79">
        <v>0</v>
      </c>
      <c r="E54" s="79">
        <v>0</v>
      </c>
      <c r="F54" s="79">
        <v>0</v>
      </c>
      <c r="G54" s="79">
        <v>0</v>
      </c>
      <c r="H54" s="79">
        <v>0</v>
      </c>
      <c r="I54" s="79">
        <v>0</v>
      </c>
      <c r="J54" s="79">
        <v>0</v>
      </c>
      <c r="K54" s="79">
        <v>0</v>
      </c>
      <c r="L54" s="79">
        <v>0</v>
      </c>
      <c r="M54" s="79">
        <v>0</v>
      </c>
      <c r="N54" s="79">
        <v>0</v>
      </c>
      <c r="O54" s="151">
        <f t="shared" ref="O54:O57" si="16">SUM(C54:N54)</f>
        <v>0</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row>
    <row r="55" spans="1:106" s="2" customFormat="1" x14ac:dyDescent="0.15">
      <c r="A55" s="6"/>
      <c r="B55" s="67" t="s">
        <v>160</v>
      </c>
      <c r="C55" s="79">
        <v>0</v>
      </c>
      <c r="D55" s="79">
        <v>0</v>
      </c>
      <c r="E55" s="79">
        <v>0</v>
      </c>
      <c r="F55" s="79">
        <v>0</v>
      </c>
      <c r="G55" s="79">
        <v>0</v>
      </c>
      <c r="H55" s="79">
        <v>0</v>
      </c>
      <c r="I55" s="79">
        <v>0</v>
      </c>
      <c r="J55" s="79">
        <v>0</v>
      </c>
      <c r="K55" s="79">
        <v>0</v>
      </c>
      <c r="L55" s="79">
        <v>0</v>
      </c>
      <c r="M55" s="79">
        <v>0</v>
      </c>
      <c r="N55" s="79">
        <v>0</v>
      </c>
      <c r="O55" s="151">
        <f t="shared" si="16"/>
        <v>0</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row>
    <row r="56" spans="1:106" s="2" customFormat="1" x14ac:dyDescent="0.15">
      <c r="A56" s="6"/>
      <c r="B56" s="67" t="s">
        <v>161</v>
      </c>
      <c r="C56" s="79">
        <v>0</v>
      </c>
      <c r="D56" s="79">
        <v>0</v>
      </c>
      <c r="E56" s="79">
        <v>0</v>
      </c>
      <c r="F56" s="79">
        <v>0</v>
      </c>
      <c r="G56" s="79">
        <v>0</v>
      </c>
      <c r="H56" s="79">
        <v>0</v>
      </c>
      <c r="I56" s="79">
        <v>0</v>
      </c>
      <c r="J56" s="79">
        <v>0</v>
      </c>
      <c r="K56" s="79">
        <v>0</v>
      </c>
      <c r="L56" s="79">
        <v>0</v>
      </c>
      <c r="M56" s="79">
        <v>0</v>
      </c>
      <c r="N56" s="79">
        <v>0</v>
      </c>
      <c r="O56" s="151">
        <f t="shared" si="16"/>
        <v>0</v>
      </c>
      <c r="P56" s="51"/>
      <c r="Q56" s="51"/>
      <c r="R56" s="51"/>
      <c r="S56" s="51"/>
      <c r="T56" s="51"/>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row>
    <row r="57" spans="1:106" s="2" customFormat="1" ht="14" thickBot="1" x14ac:dyDescent="0.2">
      <c r="A57" s="6"/>
      <c r="B57" s="75" t="s">
        <v>44</v>
      </c>
      <c r="C57" s="80">
        <v>0</v>
      </c>
      <c r="D57" s="81">
        <v>0</v>
      </c>
      <c r="E57" s="81">
        <v>0</v>
      </c>
      <c r="F57" s="81">
        <v>0</v>
      </c>
      <c r="G57" s="81">
        <v>0</v>
      </c>
      <c r="H57" s="81">
        <v>0</v>
      </c>
      <c r="I57" s="81">
        <v>0</v>
      </c>
      <c r="J57" s="81">
        <v>0</v>
      </c>
      <c r="K57" s="81">
        <v>0</v>
      </c>
      <c r="L57" s="81">
        <v>0</v>
      </c>
      <c r="M57" s="81">
        <v>0</v>
      </c>
      <c r="N57" s="81">
        <v>0</v>
      </c>
      <c r="O57" s="186">
        <f t="shared" si="16"/>
        <v>0</v>
      </c>
      <c r="P57" s="51"/>
      <c r="Q57" s="51"/>
      <c r="R57" s="51"/>
      <c r="S57" s="51"/>
      <c r="T57" s="51"/>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row>
    <row r="58" spans="1:106" s="51" customFormat="1" ht="14" thickTop="1" x14ac:dyDescent="0.15"/>
    <row r="59" spans="1:106" s="51" customFormat="1" x14ac:dyDescent="0.15"/>
    <row r="60" spans="1:106" s="51" customFormat="1" x14ac:dyDescent="0.15"/>
    <row r="61" spans="1:106" s="51" customFormat="1" x14ac:dyDescent="0.15"/>
    <row r="62" spans="1:106" s="51" customFormat="1" x14ac:dyDescent="0.15"/>
    <row r="63" spans="1:106" s="51" customFormat="1" x14ac:dyDescent="0.15"/>
    <row r="64" spans="1:106" s="51" customFormat="1" x14ac:dyDescent="0.15"/>
    <row r="65" s="51" customFormat="1" x14ac:dyDescent="0.15"/>
    <row r="66"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row r="75" s="51" customFormat="1" x14ac:dyDescent="0.15"/>
    <row r="76" s="51" customFormat="1" x14ac:dyDescent="0.15"/>
    <row r="77" s="51" customFormat="1" x14ac:dyDescent="0.15"/>
    <row r="78" s="51" customFormat="1" x14ac:dyDescent="0.15"/>
    <row r="79" s="51" customFormat="1" x14ac:dyDescent="0.15"/>
    <row r="80" s="51" customFormat="1" x14ac:dyDescent="0.15"/>
    <row r="81" s="51" customFormat="1" x14ac:dyDescent="0.15"/>
    <row r="82" s="51" customFormat="1" x14ac:dyDescent="0.15"/>
    <row r="83" s="51" customFormat="1" x14ac:dyDescent="0.15"/>
    <row r="84" s="51" customFormat="1" x14ac:dyDescent="0.15"/>
    <row r="85" s="51" customFormat="1" x14ac:dyDescent="0.15"/>
    <row r="86" s="51" customFormat="1" x14ac:dyDescent="0.15"/>
    <row r="87" s="51" customFormat="1" x14ac:dyDescent="0.15"/>
    <row r="88" s="51" customFormat="1" x14ac:dyDescent="0.15"/>
    <row r="89" s="51" customFormat="1" x14ac:dyDescent="0.15"/>
    <row r="90" s="51" customFormat="1" x14ac:dyDescent="0.15"/>
    <row r="91" s="51" customFormat="1" x14ac:dyDescent="0.15"/>
    <row r="92" s="51" customFormat="1" x14ac:dyDescent="0.15"/>
    <row r="93" s="51" customFormat="1" x14ac:dyDescent="0.15"/>
    <row r="94" s="51" customFormat="1" x14ac:dyDescent="0.15"/>
    <row r="95" s="51" customFormat="1" x14ac:dyDescent="0.15"/>
    <row r="96" s="51" customFormat="1" x14ac:dyDescent="0.15"/>
    <row r="97" s="51" customFormat="1" x14ac:dyDescent="0.15"/>
    <row r="98" s="51" customFormat="1" x14ac:dyDescent="0.15"/>
    <row r="99" s="51" customFormat="1" x14ac:dyDescent="0.15"/>
    <row r="100" s="51" customFormat="1" x14ac:dyDescent="0.15"/>
    <row r="101" s="51" customFormat="1" x14ac:dyDescent="0.15"/>
    <row r="102" s="51" customFormat="1" x14ac:dyDescent="0.15"/>
    <row r="103" s="51" customFormat="1" x14ac:dyDescent="0.15"/>
    <row r="104" s="51" customFormat="1" x14ac:dyDescent="0.15"/>
    <row r="105" s="51" customFormat="1" x14ac:dyDescent="0.15"/>
    <row r="106" s="51" customFormat="1" x14ac:dyDescent="0.15"/>
    <row r="107" s="51" customFormat="1" x14ac:dyDescent="0.15"/>
    <row r="108" s="51" customFormat="1" x14ac:dyDescent="0.15"/>
    <row r="109" s="51" customFormat="1" x14ac:dyDescent="0.15"/>
    <row r="110" s="51" customFormat="1" x14ac:dyDescent="0.15"/>
    <row r="111" s="51" customFormat="1" x14ac:dyDescent="0.15"/>
    <row r="112" s="51" customFormat="1" x14ac:dyDescent="0.15"/>
    <row r="113" s="51" customFormat="1" x14ac:dyDescent="0.15"/>
    <row r="114" s="51" customFormat="1" x14ac:dyDescent="0.15"/>
    <row r="115" s="51" customFormat="1" x14ac:dyDescent="0.15"/>
    <row r="116" s="51" customFormat="1" x14ac:dyDescent="0.15"/>
    <row r="117" s="51" customFormat="1" x14ac:dyDescent="0.15"/>
    <row r="118" s="51" customFormat="1" x14ac:dyDescent="0.15"/>
    <row r="119" s="51" customFormat="1" x14ac:dyDescent="0.15"/>
    <row r="120" s="51" customFormat="1" x14ac:dyDescent="0.15"/>
    <row r="121" s="51" customFormat="1" x14ac:dyDescent="0.15"/>
    <row r="122" s="51" customFormat="1" x14ac:dyDescent="0.15"/>
    <row r="123" s="51" customFormat="1" x14ac:dyDescent="0.15"/>
    <row r="124" s="51" customFormat="1" x14ac:dyDescent="0.15"/>
    <row r="125" s="51" customFormat="1" x14ac:dyDescent="0.15"/>
    <row r="126" s="51" customFormat="1" x14ac:dyDescent="0.15"/>
    <row r="127" s="51" customFormat="1" x14ac:dyDescent="0.15"/>
    <row r="128" s="51" customFormat="1" x14ac:dyDescent="0.15"/>
    <row r="129" s="51" customFormat="1" x14ac:dyDescent="0.15"/>
    <row r="130" s="51" customFormat="1" x14ac:dyDescent="0.15"/>
    <row r="131" s="51" customFormat="1" x14ac:dyDescent="0.15"/>
    <row r="132" s="51" customFormat="1" x14ac:dyDescent="0.15"/>
    <row r="133" s="51" customFormat="1" x14ac:dyDescent="0.15"/>
    <row r="134" s="51" customFormat="1" x14ac:dyDescent="0.15"/>
    <row r="135" s="51" customFormat="1" x14ac:dyDescent="0.15"/>
    <row r="136" s="51" customFormat="1" x14ac:dyDescent="0.15"/>
    <row r="137" s="51" customFormat="1" x14ac:dyDescent="0.15"/>
    <row r="138" s="51" customFormat="1" x14ac:dyDescent="0.15"/>
    <row r="139" s="51" customFormat="1" x14ac:dyDescent="0.15"/>
    <row r="140" s="51" customFormat="1" x14ac:dyDescent="0.15"/>
    <row r="141" s="51" customFormat="1" x14ac:dyDescent="0.15"/>
    <row r="142" s="51" customFormat="1" x14ac:dyDescent="0.15"/>
    <row r="143" s="51" customFormat="1" x14ac:dyDescent="0.15"/>
    <row r="144" s="51" customFormat="1" x14ac:dyDescent="0.15"/>
    <row r="145" s="51" customFormat="1" x14ac:dyDescent="0.15"/>
    <row r="146" s="51" customFormat="1" x14ac:dyDescent="0.15"/>
    <row r="147" s="51" customFormat="1" x14ac:dyDescent="0.15"/>
    <row r="148" s="51" customFormat="1" x14ac:dyDescent="0.15"/>
    <row r="149" s="51" customFormat="1" x14ac:dyDescent="0.15"/>
    <row r="150" s="51" customFormat="1" x14ac:dyDescent="0.15"/>
    <row r="151" s="51" customFormat="1" x14ac:dyDescent="0.15"/>
    <row r="152" s="51" customFormat="1" x14ac:dyDescent="0.15"/>
    <row r="153" s="51" customFormat="1" x14ac:dyDescent="0.15"/>
    <row r="154" s="51" customFormat="1" x14ac:dyDescent="0.15"/>
    <row r="155" s="51" customFormat="1" x14ac:dyDescent="0.15"/>
    <row r="156" s="51" customFormat="1" x14ac:dyDescent="0.15"/>
    <row r="157" s="51" customFormat="1" x14ac:dyDescent="0.15"/>
    <row r="158" s="51" customFormat="1" x14ac:dyDescent="0.15"/>
    <row r="159" s="51" customFormat="1" x14ac:dyDescent="0.15"/>
    <row r="160" s="51" customFormat="1" x14ac:dyDescent="0.15"/>
    <row r="161" s="51" customFormat="1" x14ac:dyDescent="0.15"/>
    <row r="162" s="51" customFormat="1" x14ac:dyDescent="0.15"/>
    <row r="163" s="51" customFormat="1" x14ac:dyDescent="0.15"/>
    <row r="164" s="51" customFormat="1" x14ac:dyDescent="0.15"/>
    <row r="165" s="51" customFormat="1" x14ac:dyDescent="0.15"/>
    <row r="166" s="51" customFormat="1" x14ac:dyDescent="0.15"/>
    <row r="167" s="51" customFormat="1" x14ac:dyDescent="0.15"/>
    <row r="168" s="51" customFormat="1" x14ac:dyDescent="0.15"/>
    <row r="169" s="51" customFormat="1" x14ac:dyDescent="0.15"/>
    <row r="170" s="51" customFormat="1" x14ac:dyDescent="0.15"/>
    <row r="171" s="51" customFormat="1" x14ac:dyDescent="0.15"/>
    <row r="172" s="51" customFormat="1" x14ac:dyDescent="0.15"/>
    <row r="173" s="51" customFormat="1" x14ac:dyDescent="0.15"/>
    <row r="174" s="51" customFormat="1" x14ac:dyDescent="0.15"/>
    <row r="175" s="51" customFormat="1" x14ac:dyDescent="0.15"/>
    <row r="176" s="51" customFormat="1" x14ac:dyDescent="0.15"/>
    <row r="177" s="51" customFormat="1" x14ac:dyDescent="0.15"/>
    <row r="178" s="51" customFormat="1" x14ac:dyDescent="0.15"/>
    <row r="179" s="51" customFormat="1" x14ac:dyDescent="0.15"/>
    <row r="180" s="51" customFormat="1" x14ac:dyDescent="0.15"/>
    <row r="181" s="51" customFormat="1" x14ac:dyDescent="0.15"/>
    <row r="182" s="51" customFormat="1" x14ac:dyDescent="0.15"/>
    <row r="183" s="51" customFormat="1" x14ac:dyDescent="0.15"/>
    <row r="184" s="51" customFormat="1" x14ac:dyDescent="0.15"/>
    <row r="185" s="51" customFormat="1" x14ac:dyDescent="0.15"/>
    <row r="186" s="51" customFormat="1" x14ac:dyDescent="0.15"/>
    <row r="187" s="51" customFormat="1" x14ac:dyDescent="0.15"/>
    <row r="188" s="51" customFormat="1" x14ac:dyDescent="0.15"/>
    <row r="189" s="51" customFormat="1" x14ac:dyDescent="0.15"/>
    <row r="190" s="51" customFormat="1" x14ac:dyDescent="0.15"/>
    <row r="191" s="51" customFormat="1" x14ac:dyDescent="0.15"/>
    <row r="192" s="51" customFormat="1" x14ac:dyDescent="0.15"/>
    <row r="193" s="51" customFormat="1" x14ac:dyDescent="0.15"/>
    <row r="194" s="51" customFormat="1" x14ac:dyDescent="0.15"/>
    <row r="195" s="51" customFormat="1" x14ac:dyDescent="0.15"/>
    <row r="196" s="51" customFormat="1" x14ac:dyDescent="0.15"/>
    <row r="197" s="51" customFormat="1" x14ac:dyDescent="0.15"/>
    <row r="198" s="51" customFormat="1" x14ac:dyDescent="0.15"/>
    <row r="199" s="51" customFormat="1" x14ac:dyDescent="0.15"/>
    <row r="200" s="51" customFormat="1" x14ac:dyDescent="0.15"/>
    <row r="201" s="51" customFormat="1" x14ac:dyDescent="0.15"/>
    <row r="202" s="51" customFormat="1" x14ac:dyDescent="0.15"/>
    <row r="203" s="51" customFormat="1" x14ac:dyDescent="0.15"/>
    <row r="204" s="51" customFormat="1" x14ac:dyDescent="0.15"/>
    <row r="205" s="51" customFormat="1" x14ac:dyDescent="0.15"/>
    <row r="206" s="51" customFormat="1" x14ac:dyDescent="0.15"/>
    <row r="207" s="51" customFormat="1" x14ac:dyDescent="0.15"/>
    <row r="208" s="51" customFormat="1" x14ac:dyDescent="0.15"/>
    <row r="209" s="51" customFormat="1" x14ac:dyDescent="0.15"/>
    <row r="210" s="51" customFormat="1" x14ac:dyDescent="0.15"/>
    <row r="211" s="51" customFormat="1" x14ac:dyDescent="0.15"/>
    <row r="212" s="51" customFormat="1" x14ac:dyDescent="0.15"/>
    <row r="213" s="51" customFormat="1" x14ac:dyDescent="0.15"/>
    <row r="214" s="51" customFormat="1" x14ac:dyDescent="0.15"/>
    <row r="215" s="51" customFormat="1" x14ac:dyDescent="0.15"/>
    <row r="216" s="51" customFormat="1" x14ac:dyDescent="0.15"/>
    <row r="217" s="51" customFormat="1" x14ac:dyDescent="0.15"/>
    <row r="218" s="51" customFormat="1" x14ac:dyDescent="0.15"/>
    <row r="219" s="51" customFormat="1" x14ac:dyDescent="0.15"/>
    <row r="220" s="51" customFormat="1" x14ac:dyDescent="0.15"/>
    <row r="221" s="51" customFormat="1" x14ac:dyDescent="0.15"/>
    <row r="222" s="51" customFormat="1" x14ac:dyDescent="0.15"/>
    <row r="223" s="51" customFormat="1" x14ac:dyDescent="0.15"/>
    <row r="224" s="51" customFormat="1" x14ac:dyDescent="0.15"/>
    <row r="225" s="51" customFormat="1" x14ac:dyDescent="0.15"/>
    <row r="226" s="51" customFormat="1" x14ac:dyDescent="0.15"/>
    <row r="227" s="51" customFormat="1" x14ac:dyDescent="0.15"/>
    <row r="228" s="51" customFormat="1" x14ac:dyDescent="0.15"/>
    <row r="229" s="51" customFormat="1" x14ac:dyDescent="0.15"/>
    <row r="230" s="51" customFormat="1" x14ac:dyDescent="0.15"/>
    <row r="231" s="51" customFormat="1" x14ac:dyDescent="0.15"/>
    <row r="232" s="51" customFormat="1" x14ac:dyDescent="0.15"/>
    <row r="233" s="51" customFormat="1" x14ac:dyDescent="0.15"/>
    <row r="234" s="51" customFormat="1" x14ac:dyDescent="0.15"/>
    <row r="235" s="51" customFormat="1" x14ac:dyDescent="0.15"/>
    <row r="236" s="51" customFormat="1" x14ac:dyDescent="0.15"/>
    <row r="237" s="51" customFormat="1" x14ac:dyDescent="0.15"/>
    <row r="238" s="51" customFormat="1" x14ac:dyDescent="0.15"/>
    <row r="239" s="51" customFormat="1" x14ac:dyDescent="0.15"/>
    <row r="240" s="51" customFormat="1" x14ac:dyDescent="0.15"/>
    <row r="241" s="51" customFormat="1" x14ac:dyDescent="0.15"/>
    <row r="242" s="51" customFormat="1" x14ac:dyDescent="0.15"/>
    <row r="243" s="51" customFormat="1" x14ac:dyDescent="0.15"/>
    <row r="244" s="51" customFormat="1" x14ac:dyDescent="0.15"/>
    <row r="245" s="51" customFormat="1" x14ac:dyDescent="0.15"/>
    <row r="246" s="51" customFormat="1" x14ac:dyDescent="0.15"/>
    <row r="247" s="51" customFormat="1" x14ac:dyDescent="0.15"/>
    <row r="248" s="51" customFormat="1" x14ac:dyDescent="0.15"/>
    <row r="249" s="51" customFormat="1" x14ac:dyDescent="0.15"/>
    <row r="250" s="51" customFormat="1" x14ac:dyDescent="0.15"/>
    <row r="251" s="51" customFormat="1" x14ac:dyDescent="0.15"/>
    <row r="252" s="51" customFormat="1" x14ac:dyDescent="0.15"/>
    <row r="253" s="51" customFormat="1" x14ac:dyDescent="0.15"/>
    <row r="254" s="51" customFormat="1" x14ac:dyDescent="0.15"/>
    <row r="255" s="51" customFormat="1" x14ac:dyDescent="0.15"/>
    <row r="256" s="51" customFormat="1" x14ac:dyDescent="0.15"/>
    <row r="257" s="51" customFormat="1" x14ac:dyDescent="0.15"/>
    <row r="258" s="51" customFormat="1" x14ac:dyDescent="0.15"/>
    <row r="259" s="51" customFormat="1" x14ac:dyDescent="0.15"/>
    <row r="260" s="51" customFormat="1" x14ac:dyDescent="0.15"/>
    <row r="261" s="51" customFormat="1" x14ac:dyDescent="0.15"/>
    <row r="262" s="51" customFormat="1" x14ac:dyDescent="0.15"/>
    <row r="263" s="51" customFormat="1" x14ac:dyDescent="0.15"/>
    <row r="264" s="51" customFormat="1" x14ac:dyDescent="0.15"/>
    <row r="265" s="51" customFormat="1" x14ac:dyDescent="0.15"/>
    <row r="266" s="51" customFormat="1" x14ac:dyDescent="0.15"/>
    <row r="267" s="51" customFormat="1" x14ac:dyDescent="0.15"/>
    <row r="268" s="51" customFormat="1" x14ac:dyDescent="0.15"/>
    <row r="269" s="51" customFormat="1" x14ac:dyDescent="0.15"/>
    <row r="270" s="51" customFormat="1" x14ac:dyDescent="0.15"/>
    <row r="271" s="51" customFormat="1" x14ac:dyDescent="0.15"/>
    <row r="272" s="51" customFormat="1" x14ac:dyDescent="0.15"/>
    <row r="273" s="51" customFormat="1" x14ac:dyDescent="0.15"/>
    <row r="274" s="51" customFormat="1" x14ac:dyDescent="0.15"/>
    <row r="275" s="51" customFormat="1" x14ac:dyDescent="0.15"/>
    <row r="276" s="51" customFormat="1" x14ac:dyDescent="0.15"/>
    <row r="277" s="51" customFormat="1" x14ac:dyDescent="0.15"/>
    <row r="278" s="51" customFormat="1" x14ac:dyDescent="0.15"/>
    <row r="279" s="51" customFormat="1" x14ac:dyDescent="0.15"/>
    <row r="280" s="51" customFormat="1" x14ac:dyDescent="0.15"/>
    <row r="281" s="51" customFormat="1" x14ac:dyDescent="0.15"/>
    <row r="282" s="51" customFormat="1" x14ac:dyDescent="0.15"/>
    <row r="283" s="51" customFormat="1" x14ac:dyDescent="0.15"/>
    <row r="284" s="51" customFormat="1" x14ac:dyDescent="0.15"/>
    <row r="285" s="51" customFormat="1" x14ac:dyDescent="0.15"/>
    <row r="286" s="51" customFormat="1" x14ac:dyDescent="0.15"/>
    <row r="287" s="51" customFormat="1" x14ac:dyDescent="0.15"/>
    <row r="288" s="51" customFormat="1" x14ac:dyDescent="0.15"/>
    <row r="289" s="51" customFormat="1" x14ac:dyDescent="0.15"/>
    <row r="290" s="51" customFormat="1" x14ac:dyDescent="0.15"/>
    <row r="291" s="51" customFormat="1" x14ac:dyDescent="0.15"/>
    <row r="292" s="51" customFormat="1" x14ac:dyDescent="0.15"/>
    <row r="293" s="51" customFormat="1" x14ac:dyDescent="0.15"/>
    <row r="294" s="51" customFormat="1" x14ac:dyDescent="0.15"/>
    <row r="295" s="51" customFormat="1" x14ac:dyDescent="0.15"/>
    <row r="296" s="51" customFormat="1" x14ac:dyDescent="0.15"/>
    <row r="297" s="51" customFormat="1" x14ac:dyDescent="0.15"/>
    <row r="298" s="51" customFormat="1" x14ac:dyDescent="0.15"/>
    <row r="299" s="51" customFormat="1" x14ac:dyDescent="0.15"/>
    <row r="300" s="51" customFormat="1" x14ac:dyDescent="0.15"/>
    <row r="301" s="51" customFormat="1" x14ac:dyDescent="0.15"/>
    <row r="302" s="51" customFormat="1" x14ac:dyDescent="0.15"/>
    <row r="303" s="51" customFormat="1" x14ac:dyDescent="0.15"/>
    <row r="304" s="51" customFormat="1" x14ac:dyDescent="0.15"/>
    <row r="305" s="51" customFormat="1" x14ac:dyDescent="0.15"/>
    <row r="306" s="51" customFormat="1" x14ac:dyDescent="0.15"/>
    <row r="307" s="51" customFormat="1" x14ac:dyDescent="0.15"/>
    <row r="308" s="51" customFormat="1" x14ac:dyDescent="0.15"/>
    <row r="309" s="51" customFormat="1" x14ac:dyDescent="0.15"/>
    <row r="310" s="51" customFormat="1" x14ac:dyDescent="0.15"/>
    <row r="311" s="51" customFormat="1" x14ac:dyDescent="0.15"/>
    <row r="312" s="51" customFormat="1" x14ac:dyDescent="0.15"/>
    <row r="313" s="51" customFormat="1" x14ac:dyDescent="0.15"/>
    <row r="314" s="51" customFormat="1" x14ac:dyDescent="0.15"/>
    <row r="315" s="51" customFormat="1" x14ac:dyDescent="0.15"/>
    <row r="316" s="51" customFormat="1" x14ac:dyDescent="0.15"/>
    <row r="317" s="51" customFormat="1" x14ac:dyDescent="0.15"/>
    <row r="318" s="51" customFormat="1" x14ac:dyDescent="0.15"/>
    <row r="319" s="51" customFormat="1" x14ac:dyDescent="0.15"/>
    <row r="320" s="51" customFormat="1" x14ac:dyDescent="0.15"/>
    <row r="321" s="51" customFormat="1" x14ac:dyDescent="0.15"/>
    <row r="322" s="51" customFormat="1" x14ac:dyDescent="0.15"/>
    <row r="323" s="51" customFormat="1" x14ac:dyDescent="0.15"/>
    <row r="324" s="51" customFormat="1" x14ac:dyDescent="0.15"/>
    <row r="325" s="51" customFormat="1" x14ac:dyDescent="0.15"/>
    <row r="326" s="51" customFormat="1" x14ac:dyDescent="0.15"/>
    <row r="327" s="51" customFormat="1" x14ac:dyDescent="0.15"/>
    <row r="328" s="51" customFormat="1" x14ac:dyDescent="0.15"/>
    <row r="329" s="51" customFormat="1" x14ac:dyDescent="0.15"/>
    <row r="330" s="51" customFormat="1" x14ac:dyDescent="0.15"/>
    <row r="331" s="51" customFormat="1" x14ac:dyDescent="0.15"/>
    <row r="332" s="51" customFormat="1" x14ac:dyDescent="0.15"/>
    <row r="333" s="51" customFormat="1" x14ac:dyDescent="0.15"/>
    <row r="334" s="51" customFormat="1" x14ac:dyDescent="0.15"/>
    <row r="335" s="51" customFormat="1" x14ac:dyDescent="0.15"/>
    <row r="336" s="51" customFormat="1" x14ac:dyDescent="0.15"/>
    <row r="337" s="51" customFormat="1" x14ac:dyDescent="0.15"/>
    <row r="338" s="51" customFormat="1" x14ac:dyDescent="0.15"/>
    <row r="339" s="51" customFormat="1" x14ac:dyDescent="0.15"/>
    <row r="340" s="51" customFormat="1" x14ac:dyDescent="0.15"/>
    <row r="341" s="51" customFormat="1" x14ac:dyDescent="0.15"/>
    <row r="342" s="51" customFormat="1" x14ac:dyDescent="0.15"/>
    <row r="343" s="51" customFormat="1" x14ac:dyDescent="0.15"/>
    <row r="344" s="51" customFormat="1" x14ac:dyDescent="0.15"/>
    <row r="345" s="51" customFormat="1" x14ac:dyDescent="0.15"/>
    <row r="346" s="51" customFormat="1" x14ac:dyDescent="0.15"/>
    <row r="347" s="51" customFormat="1" x14ac:dyDescent="0.15"/>
    <row r="348" s="51" customFormat="1" x14ac:dyDescent="0.15"/>
    <row r="349" s="51" customFormat="1" x14ac:dyDescent="0.15"/>
    <row r="350" s="51" customFormat="1" x14ac:dyDescent="0.15"/>
    <row r="351" s="51" customFormat="1" x14ac:dyDescent="0.15"/>
    <row r="352" s="51" customFormat="1" x14ac:dyDescent="0.15"/>
    <row r="353" spans="4:15" s="51" customFormat="1" x14ac:dyDescent="0.15"/>
    <row r="354" spans="4:15" s="51" customFormat="1" x14ac:dyDescent="0.15"/>
    <row r="355" spans="4:15" s="51" customFormat="1" x14ac:dyDescent="0.15">
      <c r="D355" s="57"/>
      <c r="E355" s="57"/>
      <c r="F355" s="57"/>
      <c r="G355" s="57"/>
      <c r="H355" s="57"/>
      <c r="I355" s="57"/>
      <c r="J355" s="57"/>
      <c r="K355" s="57"/>
      <c r="L355" s="57"/>
      <c r="M355" s="57"/>
      <c r="N355" s="57"/>
      <c r="O355" s="57"/>
    </row>
    <row r="356" spans="4:15" s="51" customFormat="1" x14ac:dyDescent="0.15">
      <c r="D356" s="57"/>
      <c r="E356" s="57"/>
      <c r="F356" s="57"/>
      <c r="G356" s="57"/>
      <c r="H356" s="57"/>
      <c r="I356" s="57"/>
      <c r="J356" s="57"/>
      <c r="K356" s="57"/>
      <c r="L356" s="57"/>
      <c r="M356" s="57"/>
      <c r="N356" s="57"/>
      <c r="O356" s="57"/>
    </row>
    <row r="357" spans="4:15" s="51" customFormat="1" x14ac:dyDescent="0.15">
      <c r="D357" s="57"/>
      <c r="E357" s="57"/>
      <c r="F357" s="57"/>
      <c r="G357" s="57"/>
      <c r="H357" s="57"/>
      <c r="I357" s="57"/>
      <c r="J357" s="57"/>
      <c r="K357" s="57"/>
      <c r="L357" s="57"/>
      <c r="M357" s="57"/>
      <c r="N357" s="57"/>
      <c r="O357" s="57"/>
    </row>
  </sheetData>
  <mergeCells count="7">
    <mergeCell ref="B52:O52"/>
    <mergeCell ref="B6:O6"/>
    <mergeCell ref="B17:O17"/>
    <mergeCell ref="B42:O42"/>
    <mergeCell ref="B1:O1"/>
    <mergeCell ref="B2:O2"/>
    <mergeCell ref="B3:O3"/>
  </mergeCells>
  <phoneticPr fontId="7" type="noConversion"/>
  <printOptions horizontalCentered="1"/>
  <pageMargins left="0" right="0" top="0.25" bottom="0.25" header="0.3" footer="0.3"/>
  <pageSetup scale="65"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B357"/>
  <sheetViews>
    <sheetView zoomScale="150" zoomScaleNormal="150" zoomScalePageLayoutView="150" workbookViewId="0">
      <selection activeCell="B4" sqref="B4"/>
    </sheetView>
  </sheetViews>
  <sheetFormatPr baseColWidth="10" defaultColWidth="8.83203125" defaultRowHeight="13" x14ac:dyDescent="0.15"/>
  <cols>
    <col min="1" max="1" width="1.6640625" style="51" customWidth="1"/>
    <col min="2" max="2" width="24.83203125" style="57" customWidth="1"/>
    <col min="3" max="4" width="12.5" style="57" bestFit="1" customWidth="1"/>
    <col min="5" max="5" width="12" style="57" bestFit="1" customWidth="1"/>
    <col min="6" max="6" width="12.6640625" style="57" bestFit="1" customWidth="1"/>
    <col min="7" max="12" width="12.6640625" style="57" customWidth="1"/>
    <col min="13" max="13" width="11.83203125" style="57" bestFit="1" customWidth="1"/>
    <col min="14" max="15" width="12.33203125" style="57" bestFit="1" customWidth="1"/>
    <col min="16" max="106" width="8.83203125" style="51"/>
    <col min="107" max="16384" width="8.83203125" style="57"/>
  </cols>
  <sheetData>
    <row r="1" spans="1:106" s="50" customFormat="1" ht="33" x14ac:dyDescent="0.15">
      <c r="B1" s="201" t="s">
        <v>192</v>
      </c>
      <c r="C1" s="201"/>
      <c r="D1" s="201"/>
      <c r="E1" s="201"/>
      <c r="F1" s="201"/>
      <c r="G1" s="201"/>
      <c r="H1" s="201"/>
      <c r="I1" s="201"/>
      <c r="J1" s="201"/>
      <c r="K1" s="201"/>
      <c r="L1" s="201"/>
      <c r="M1" s="201"/>
      <c r="N1" s="201"/>
      <c r="O1" s="201"/>
    </row>
    <row r="2" spans="1:106" s="51" customFormat="1" ht="18" x14ac:dyDescent="0.2">
      <c r="B2" s="202" t="s">
        <v>198</v>
      </c>
      <c r="C2" s="202"/>
      <c r="D2" s="202"/>
      <c r="E2" s="202"/>
      <c r="F2" s="202"/>
      <c r="G2" s="202"/>
      <c r="H2" s="202"/>
      <c r="I2" s="202"/>
      <c r="J2" s="202"/>
      <c r="K2" s="202"/>
      <c r="L2" s="202"/>
      <c r="M2" s="202"/>
      <c r="N2" s="202"/>
      <c r="O2" s="202"/>
    </row>
    <row r="3" spans="1:106" s="51" customFormat="1" ht="18.75" customHeight="1" x14ac:dyDescent="0.2">
      <c r="B3" s="199" t="s">
        <v>206</v>
      </c>
      <c r="C3" s="199"/>
      <c r="D3" s="199"/>
      <c r="E3" s="199"/>
      <c r="F3" s="199"/>
      <c r="G3" s="199"/>
      <c r="H3" s="199"/>
      <c r="I3" s="199"/>
      <c r="J3" s="199"/>
      <c r="K3" s="199"/>
      <c r="L3" s="199"/>
      <c r="M3" s="199"/>
      <c r="N3" s="199"/>
      <c r="O3" s="199"/>
    </row>
    <row r="4" spans="1:106" s="51" customFormat="1" ht="6.75" customHeight="1" x14ac:dyDescent="0.2">
      <c r="B4" s="52"/>
      <c r="C4" s="82"/>
      <c r="D4" s="83"/>
      <c r="E4" s="83"/>
      <c r="F4" s="83"/>
      <c r="G4" s="83"/>
      <c r="H4" s="83"/>
      <c r="I4" s="83"/>
      <c r="J4" s="83"/>
      <c r="K4" s="83"/>
      <c r="L4" s="83"/>
      <c r="M4" s="83"/>
      <c r="N4" s="83"/>
      <c r="O4" s="52"/>
    </row>
    <row r="5" spans="1:106" s="51" customFormat="1" ht="13.5" customHeight="1" x14ac:dyDescent="0.2">
      <c r="B5" s="52"/>
      <c r="C5" s="54" t="s">
        <v>122</v>
      </c>
      <c r="D5" s="55" t="s">
        <v>123</v>
      </c>
      <c r="E5" s="55" t="s">
        <v>124</v>
      </c>
      <c r="F5" s="55" t="s">
        <v>125</v>
      </c>
      <c r="G5" s="55" t="s">
        <v>126</v>
      </c>
      <c r="H5" s="55" t="s">
        <v>127</v>
      </c>
      <c r="I5" s="55" t="s">
        <v>128</v>
      </c>
      <c r="J5" s="55" t="s">
        <v>129</v>
      </c>
      <c r="K5" s="55" t="s">
        <v>130</v>
      </c>
      <c r="L5" s="55" t="s">
        <v>131</v>
      </c>
      <c r="M5" s="55" t="s">
        <v>132</v>
      </c>
      <c r="N5" s="55" t="s">
        <v>133</v>
      </c>
      <c r="O5" s="56" t="s">
        <v>134</v>
      </c>
    </row>
    <row r="6" spans="1:106" x14ac:dyDescent="0.15">
      <c r="A6" s="57"/>
      <c r="B6" s="204" t="s">
        <v>121</v>
      </c>
      <c r="C6" s="205"/>
      <c r="D6" s="205"/>
      <c r="E6" s="205"/>
      <c r="F6" s="205"/>
      <c r="G6" s="205"/>
      <c r="H6" s="205"/>
      <c r="I6" s="205"/>
      <c r="J6" s="205"/>
      <c r="K6" s="205"/>
      <c r="L6" s="205"/>
      <c r="M6" s="205"/>
      <c r="N6" s="205"/>
      <c r="O6" s="206"/>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row>
    <row r="7" spans="1:106" x14ac:dyDescent="0.15">
      <c r="A7" s="57"/>
      <c r="B7" s="58" t="s">
        <v>135</v>
      </c>
      <c r="C7" s="59">
        <f>'Cash Flow - Y2'!N50</f>
        <v>0</v>
      </c>
      <c r="D7" s="60">
        <f>C50</f>
        <v>0</v>
      </c>
      <c r="E7" s="60">
        <f>D50</f>
        <v>0</v>
      </c>
      <c r="F7" s="60">
        <f>E50</f>
        <v>0</v>
      </c>
      <c r="G7" s="60">
        <f t="shared" ref="G7:N7" si="0">F50</f>
        <v>0</v>
      </c>
      <c r="H7" s="60">
        <f t="shared" si="0"/>
        <v>0</v>
      </c>
      <c r="I7" s="60">
        <f t="shared" si="0"/>
        <v>0</v>
      </c>
      <c r="J7" s="60">
        <f t="shared" si="0"/>
        <v>0</v>
      </c>
      <c r="K7" s="60">
        <f t="shared" si="0"/>
        <v>0</v>
      </c>
      <c r="L7" s="60">
        <f t="shared" si="0"/>
        <v>0</v>
      </c>
      <c r="M7" s="60">
        <f t="shared" si="0"/>
        <v>0</v>
      </c>
      <c r="N7" s="60">
        <f t="shared" si="0"/>
        <v>0</v>
      </c>
      <c r="O7" s="61"/>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row>
    <row r="8" spans="1:106" x14ac:dyDescent="0.15">
      <c r="A8" s="57"/>
      <c r="B8" s="62">
        <f>'Cash Flow - Y2'!B8</f>
        <v>0</v>
      </c>
      <c r="C8" s="63">
        <f>SUM('Cash Flow - Y2'!C8*1.05)</f>
        <v>0</v>
      </c>
      <c r="D8" s="63">
        <f>SUM('Cash Flow - Y2'!D8*1.05)</f>
        <v>0</v>
      </c>
      <c r="E8" s="63">
        <f>SUM('Cash Flow - Y2'!E8*1.05)</f>
        <v>0</v>
      </c>
      <c r="F8" s="63">
        <f>SUM('Cash Flow - Y2'!F8*1.05)</f>
        <v>0</v>
      </c>
      <c r="G8" s="63">
        <f>SUM('Cash Flow - Y2'!G8*1.05)</f>
        <v>0</v>
      </c>
      <c r="H8" s="63">
        <f>SUM('Cash Flow - Y2'!H8*1.05)</f>
        <v>0</v>
      </c>
      <c r="I8" s="63">
        <f>SUM('Cash Flow - Y2'!I8*1.05)</f>
        <v>0</v>
      </c>
      <c r="J8" s="63">
        <f>SUM('Cash Flow - Y2'!J8*1.05)</f>
        <v>0</v>
      </c>
      <c r="K8" s="63">
        <f>SUM('Cash Flow - Y2'!K8*1.08)</f>
        <v>0</v>
      </c>
      <c r="L8" s="63">
        <f>SUM('Cash Flow - Y2'!L8*1.08)</f>
        <v>0</v>
      </c>
      <c r="M8" s="63">
        <f>SUM('Cash Flow - Y2'!M8*1.08)</f>
        <v>0</v>
      </c>
      <c r="N8" s="63">
        <f>SUM('Cash Flow - Y2'!N8*1.08)</f>
        <v>0</v>
      </c>
      <c r="O8" s="61">
        <f>SUM(C8:N8)</f>
        <v>0</v>
      </c>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row>
    <row r="9" spans="1:106" x14ac:dyDescent="0.15">
      <c r="A9" s="57"/>
      <c r="B9" s="62">
        <f>'Cash Flow - Y2'!B9</f>
        <v>0</v>
      </c>
      <c r="C9" s="63">
        <f>SUM('Cash Flow - Y2'!C9*1.05)</f>
        <v>0</v>
      </c>
      <c r="D9" s="63">
        <f>SUM('Cash Flow - Y2'!D9*1.05)</f>
        <v>0</v>
      </c>
      <c r="E9" s="63">
        <f>SUM('Cash Flow - Y2'!E9*1.05)</f>
        <v>0</v>
      </c>
      <c r="F9" s="63">
        <f>SUM('Cash Flow - Y2'!F9*1.05)</f>
        <v>0</v>
      </c>
      <c r="G9" s="63">
        <f>SUM('Cash Flow - Y2'!G9*1.05)</f>
        <v>0</v>
      </c>
      <c r="H9" s="63">
        <f>SUM('Cash Flow - Y2'!H9*1.05)</f>
        <v>0</v>
      </c>
      <c r="I9" s="63">
        <f>SUM('Cash Flow - Y2'!I9*1.05)</f>
        <v>0</v>
      </c>
      <c r="J9" s="63">
        <f>SUM('Cash Flow - Y2'!J9*1.05)</f>
        <v>0</v>
      </c>
      <c r="K9" s="63">
        <f>SUM('Cash Flow - Y2'!K9*1.08)</f>
        <v>0</v>
      </c>
      <c r="L9" s="63">
        <f>SUM('Cash Flow - Y2'!L9*1.08)</f>
        <v>0</v>
      </c>
      <c r="M9" s="63">
        <f>SUM('Cash Flow - Y2'!M9*1.08)</f>
        <v>0</v>
      </c>
      <c r="N9" s="63">
        <f>SUM('Cash Flow - Y2'!N9*1.08)</f>
        <v>0</v>
      </c>
      <c r="O9" s="61">
        <f t="shared" ref="O9:O13" si="1">SUM(C9:N9)</f>
        <v>0</v>
      </c>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row>
    <row r="10" spans="1:106" x14ac:dyDescent="0.15">
      <c r="A10" s="57"/>
      <c r="B10" s="62">
        <f>'Cash Flow - Y2'!B10</f>
        <v>0</v>
      </c>
      <c r="C10" s="63">
        <f>SUM('Cash Flow - Y2'!C10*1.05)</f>
        <v>0</v>
      </c>
      <c r="D10" s="63">
        <f>SUM('Cash Flow - Y2'!D10*1.05)</f>
        <v>0</v>
      </c>
      <c r="E10" s="63">
        <f>SUM('Cash Flow - Y2'!E10*1.05)</f>
        <v>0</v>
      </c>
      <c r="F10" s="63">
        <f>SUM('Cash Flow - Y2'!F10*1.05)</f>
        <v>0</v>
      </c>
      <c r="G10" s="63">
        <f>SUM('Cash Flow - Y2'!G10*1.05)</f>
        <v>0</v>
      </c>
      <c r="H10" s="63">
        <f>SUM('Cash Flow - Y2'!H10*1.05)</f>
        <v>0</v>
      </c>
      <c r="I10" s="63">
        <f>SUM('Cash Flow - Y2'!I10*1.05)</f>
        <v>0</v>
      </c>
      <c r="J10" s="63">
        <f>SUM('Cash Flow - Y2'!J10*1.05)</f>
        <v>0</v>
      </c>
      <c r="K10" s="63">
        <f>SUM('Cash Flow - Y2'!K10*1.08)</f>
        <v>0</v>
      </c>
      <c r="L10" s="63">
        <f>SUM('Cash Flow - Y2'!L10*1.08)</f>
        <v>0</v>
      </c>
      <c r="M10" s="63">
        <f>SUM('Cash Flow - Y2'!M10*1.08)</f>
        <v>0</v>
      </c>
      <c r="N10" s="63">
        <f>SUM('Cash Flow - Y2'!N10*1.08)</f>
        <v>0</v>
      </c>
      <c r="O10" s="61">
        <f t="shared" si="1"/>
        <v>0</v>
      </c>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row>
    <row r="11" spans="1:106" x14ac:dyDescent="0.15">
      <c r="A11" s="57"/>
      <c r="B11" s="62" t="str">
        <f>'Cash Flow - Y2'!B11</f>
        <v xml:space="preserve"> </v>
      </c>
      <c r="C11" s="63">
        <f>SUM('Cash Flow - Y2'!C11*1.05)</f>
        <v>0</v>
      </c>
      <c r="D11" s="63">
        <f>SUM('Cash Flow - Y2'!D11*1.05)</f>
        <v>0</v>
      </c>
      <c r="E11" s="63">
        <f>SUM('Cash Flow - Y2'!E11*1.05)</f>
        <v>0</v>
      </c>
      <c r="F11" s="63">
        <f>SUM('Cash Flow - Y2'!F11*1.05)</f>
        <v>0</v>
      </c>
      <c r="G11" s="63">
        <f>SUM('Cash Flow - Y2'!G11*1.05)</f>
        <v>0</v>
      </c>
      <c r="H11" s="63">
        <f>SUM('Cash Flow - Y2'!H11*1.05)</f>
        <v>0</v>
      </c>
      <c r="I11" s="63">
        <f>SUM('Cash Flow - Y2'!I11*1.05)</f>
        <v>0</v>
      </c>
      <c r="J11" s="63">
        <f>SUM('Cash Flow - Y2'!J11*1.05)</f>
        <v>0</v>
      </c>
      <c r="K11" s="63">
        <f>SUM('Cash Flow - Y2'!K11*1.08)</f>
        <v>0</v>
      </c>
      <c r="L11" s="63">
        <f>SUM('Cash Flow - Y2'!L11*1.08)</f>
        <v>0</v>
      </c>
      <c r="M11" s="63">
        <f>SUM('Cash Flow - Y2'!M11*1.08)</f>
        <v>0</v>
      </c>
      <c r="N11" s="63">
        <f>SUM('Cash Flow - Y2'!N11*1.08)</f>
        <v>0</v>
      </c>
      <c r="O11" s="61">
        <f t="shared" si="1"/>
        <v>0</v>
      </c>
      <c r="BU11" s="57"/>
      <c r="BV11" s="57"/>
      <c r="BW11" s="57"/>
      <c r="BX11" s="57"/>
      <c r="BY11" s="57"/>
      <c r="BZ11" s="57"/>
      <c r="CA11" s="57"/>
      <c r="CB11" s="57"/>
      <c r="CC11" s="57"/>
      <c r="CD11" s="57"/>
      <c r="CE11" s="57"/>
      <c r="CF11" s="57"/>
      <c r="CG11" s="57"/>
      <c r="CH11" s="57"/>
      <c r="CI11" s="57"/>
      <c r="CJ11" s="57"/>
      <c r="CK11" s="57"/>
      <c r="CL11" s="57"/>
      <c r="CM11" s="57"/>
      <c r="CN11" s="57"/>
      <c r="CO11" s="57"/>
      <c r="CP11" s="57"/>
      <c r="CQ11" s="57"/>
      <c r="CR11" s="57"/>
      <c r="CS11" s="57"/>
      <c r="CT11" s="57"/>
      <c r="CU11" s="57"/>
      <c r="CV11" s="57"/>
      <c r="CW11" s="57"/>
      <c r="CX11" s="57"/>
      <c r="CY11" s="57"/>
      <c r="CZ11" s="57"/>
      <c r="DA11" s="57"/>
      <c r="DB11" s="57"/>
    </row>
    <row r="12" spans="1:106" x14ac:dyDescent="0.15">
      <c r="A12" s="57"/>
      <c r="B12" s="62" t="str">
        <f>'Cash Flow - Y2'!B12</f>
        <v>Collections</v>
      </c>
      <c r="C12" s="63">
        <v>0</v>
      </c>
      <c r="D12" s="61">
        <v>0</v>
      </c>
      <c r="E12" s="61">
        <v>0</v>
      </c>
      <c r="F12" s="61">
        <v>0</v>
      </c>
      <c r="G12" s="61">
        <v>0</v>
      </c>
      <c r="H12" s="61">
        <v>0</v>
      </c>
      <c r="I12" s="61">
        <v>0</v>
      </c>
      <c r="J12" s="61">
        <v>0</v>
      </c>
      <c r="K12" s="61">
        <v>0</v>
      </c>
      <c r="L12" s="61">
        <v>0</v>
      </c>
      <c r="M12" s="61">
        <v>0</v>
      </c>
      <c r="N12" s="61">
        <v>0</v>
      </c>
      <c r="O12" s="61">
        <f t="shared" si="1"/>
        <v>0</v>
      </c>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row>
    <row r="13" spans="1:106" ht="14" thickBot="1" x14ac:dyDescent="0.2">
      <c r="A13" s="57"/>
      <c r="B13" s="64" t="str">
        <f>'Cash Flow - Y2'!B13</f>
        <v>Loans</v>
      </c>
      <c r="C13" s="63">
        <v>0</v>
      </c>
      <c r="D13" s="61">
        <v>0</v>
      </c>
      <c r="E13" s="61">
        <v>0</v>
      </c>
      <c r="F13" s="61">
        <v>0</v>
      </c>
      <c r="G13" s="61">
        <v>0</v>
      </c>
      <c r="H13" s="61">
        <v>0</v>
      </c>
      <c r="I13" s="61">
        <v>0</v>
      </c>
      <c r="J13" s="61">
        <v>0</v>
      </c>
      <c r="K13" s="61">
        <v>0</v>
      </c>
      <c r="L13" s="61">
        <v>0</v>
      </c>
      <c r="M13" s="61">
        <v>0</v>
      </c>
      <c r="N13" s="61">
        <v>0</v>
      </c>
      <c r="O13" s="61">
        <f t="shared" si="1"/>
        <v>0</v>
      </c>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row>
    <row r="14" spans="1:106" ht="15" thickTop="1" thickBot="1" x14ac:dyDescent="0.2">
      <c r="A14" s="57"/>
      <c r="B14" s="84" t="s">
        <v>138</v>
      </c>
      <c r="C14" s="85">
        <f>SUM(C8:C13)</f>
        <v>0</v>
      </c>
      <c r="D14" s="85">
        <f t="shared" ref="D14:N14" si="2">SUM(D8:D13)</f>
        <v>0</v>
      </c>
      <c r="E14" s="85">
        <f t="shared" si="2"/>
        <v>0</v>
      </c>
      <c r="F14" s="85">
        <f t="shared" si="2"/>
        <v>0</v>
      </c>
      <c r="G14" s="85">
        <f t="shared" si="2"/>
        <v>0</v>
      </c>
      <c r="H14" s="85">
        <f t="shared" si="2"/>
        <v>0</v>
      </c>
      <c r="I14" s="85">
        <f t="shared" si="2"/>
        <v>0</v>
      </c>
      <c r="J14" s="85">
        <f t="shared" si="2"/>
        <v>0</v>
      </c>
      <c r="K14" s="85">
        <f t="shared" si="2"/>
        <v>0</v>
      </c>
      <c r="L14" s="85">
        <f t="shared" si="2"/>
        <v>0</v>
      </c>
      <c r="M14" s="85">
        <f t="shared" si="2"/>
        <v>0</v>
      </c>
      <c r="N14" s="85">
        <f t="shared" si="2"/>
        <v>0</v>
      </c>
      <c r="O14" s="65">
        <f>SUM(C14:N14)</f>
        <v>0</v>
      </c>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row>
    <row r="15" spans="1:106" ht="15" thickTop="1" thickBot="1" x14ac:dyDescent="0.2">
      <c r="A15" s="57"/>
      <c r="B15" s="86" t="s">
        <v>139</v>
      </c>
      <c r="C15" s="87">
        <f>IF(COUNT(C7:C13),SUM(C7:C13),"")</f>
        <v>0</v>
      </c>
      <c r="D15" s="87">
        <f>IF(COUNT(D8:D13),SUM(D7:D13),"")</f>
        <v>0</v>
      </c>
      <c r="E15" s="88">
        <f>IF(COUNT(E8:E13),SUM(E7:E13),"")</f>
        <v>0</v>
      </c>
      <c r="F15" s="88">
        <f>IF(COUNT(F8:F13),SUM(F7:F13),"")</f>
        <v>0</v>
      </c>
      <c r="G15" s="88">
        <f t="shared" ref="G15:N15" si="3">IF(COUNT(G8:G13),SUM(G7:G13),"")</f>
        <v>0</v>
      </c>
      <c r="H15" s="88">
        <f t="shared" si="3"/>
        <v>0</v>
      </c>
      <c r="I15" s="88">
        <f t="shared" si="3"/>
        <v>0</v>
      </c>
      <c r="J15" s="88">
        <f t="shared" si="3"/>
        <v>0</v>
      </c>
      <c r="K15" s="88">
        <f t="shared" si="3"/>
        <v>0</v>
      </c>
      <c r="L15" s="88">
        <f t="shared" si="3"/>
        <v>0</v>
      </c>
      <c r="M15" s="88">
        <f t="shared" si="3"/>
        <v>0</v>
      </c>
      <c r="N15" s="88">
        <f t="shared" si="3"/>
        <v>0</v>
      </c>
      <c r="O15" s="66"/>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row>
    <row r="16" spans="1:106" s="51" customFormat="1" ht="4.5" customHeight="1" x14ac:dyDescent="0.15">
      <c r="B16" s="144"/>
      <c r="C16" s="145"/>
      <c r="D16" s="145"/>
      <c r="E16" s="146"/>
      <c r="F16" s="146"/>
      <c r="G16" s="146"/>
      <c r="H16" s="146"/>
      <c r="I16" s="146"/>
      <c r="J16" s="146"/>
      <c r="K16" s="146"/>
      <c r="L16" s="146"/>
      <c r="M16" s="146"/>
      <c r="N16" s="146"/>
      <c r="O16" s="143"/>
    </row>
    <row r="17" spans="1:106" s="51" customFormat="1" x14ac:dyDescent="0.15">
      <c r="B17" s="204" t="s">
        <v>140</v>
      </c>
      <c r="C17" s="205"/>
      <c r="D17" s="205"/>
      <c r="E17" s="205"/>
      <c r="F17" s="205"/>
      <c r="G17" s="205"/>
      <c r="H17" s="205"/>
      <c r="I17" s="205"/>
      <c r="J17" s="205"/>
      <c r="K17" s="205"/>
      <c r="L17" s="205"/>
      <c r="M17" s="205"/>
      <c r="N17" s="205"/>
      <c r="O17" s="206"/>
    </row>
    <row r="18" spans="1:106" x14ac:dyDescent="0.15">
      <c r="A18" s="57"/>
      <c r="B18" s="147" t="s">
        <v>141</v>
      </c>
      <c r="C18" s="148">
        <f>SUM('Cash Flow - Y2'!C18*1.05)</f>
        <v>0</v>
      </c>
      <c r="D18" s="148">
        <f>SUM('Cash Flow - Y2'!D18*1.05)</f>
        <v>0</v>
      </c>
      <c r="E18" s="148">
        <f>SUM('Cash Flow - Y2'!E18*1.05)</f>
        <v>0</v>
      </c>
      <c r="F18" s="148">
        <f>SUM('Cash Flow - Y2'!F18*1.05)</f>
        <v>0</v>
      </c>
      <c r="G18" s="148">
        <f>SUM('Cash Flow - Y2'!G18*1.05)</f>
        <v>0</v>
      </c>
      <c r="H18" s="148">
        <f>SUM('Cash Flow - Y2'!H18*1.05)</f>
        <v>0</v>
      </c>
      <c r="I18" s="148">
        <f>SUM('Cash Flow - Y2'!I18*1.05)</f>
        <v>0</v>
      </c>
      <c r="J18" s="148">
        <f>SUM('Cash Flow - Y2'!J18*1.05)</f>
        <v>0</v>
      </c>
      <c r="K18" s="148">
        <f>'Cash Flow - Y2'!K18*1.08</f>
        <v>0</v>
      </c>
      <c r="L18" s="148">
        <f>'Cash Flow - Y2'!L18*1.08</f>
        <v>0</v>
      </c>
      <c r="M18" s="148">
        <f>'Cash Flow - Y2'!M18*1.08</f>
        <v>0</v>
      </c>
      <c r="N18" s="148">
        <f>'Cash Flow - Y2'!N18*1.08</f>
        <v>0</v>
      </c>
      <c r="O18" s="148">
        <f>SUM(C18:N18)</f>
        <v>0</v>
      </c>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row>
    <row r="19" spans="1:106" x14ac:dyDescent="0.15">
      <c r="A19" s="57"/>
      <c r="B19" s="67" t="s">
        <v>31</v>
      </c>
      <c r="C19" s="68">
        <f>SUM('Cash Flow - Y2'!C19*1.05)</f>
        <v>0</v>
      </c>
      <c r="D19" s="68">
        <f>SUM('Cash Flow - Y2'!D19*1.05)</f>
        <v>0</v>
      </c>
      <c r="E19" s="68">
        <f>SUM('Cash Flow - Y2'!E19*1.05)</f>
        <v>0</v>
      </c>
      <c r="F19" s="68">
        <f>SUM('Cash Flow - Y2'!F19*1.05)</f>
        <v>0</v>
      </c>
      <c r="G19" s="68">
        <f>SUM('Cash Flow - Y2'!G19*1.05)</f>
        <v>0</v>
      </c>
      <c r="H19" s="68">
        <f>SUM('Cash Flow - Y2'!H19*1.05)</f>
        <v>0</v>
      </c>
      <c r="I19" s="68">
        <f>SUM('Cash Flow - Y2'!I19*1.05)</f>
        <v>0</v>
      </c>
      <c r="J19" s="68">
        <f>SUM('Cash Flow - Y2'!J19*1.05)</f>
        <v>0</v>
      </c>
      <c r="K19" s="68">
        <f>SUM('Cash Flow - Y2'!K19*1.08)</f>
        <v>0</v>
      </c>
      <c r="L19" s="68">
        <f>SUM('Cash Flow - Y2'!L19*1.08)</f>
        <v>0</v>
      </c>
      <c r="M19" s="68">
        <f>SUM('Cash Flow - Y2'!M19*1.08)</f>
        <v>0</v>
      </c>
      <c r="N19" s="68">
        <f>SUM('Cash Flow - Y2'!N19*1.08)</f>
        <v>0</v>
      </c>
      <c r="O19" s="68">
        <f t="shared" ref="O19:O38" si="4">SUM(C19:N19)</f>
        <v>0</v>
      </c>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row>
    <row r="20" spans="1:106" x14ac:dyDescent="0.15">
      <c r="A20" s="57"/>
      <c r="B20" s="67" t="s">
        <v>27</v>
      </c>
      <c r="C20" s="68">
        <f>SUM('Cash Flow - Y2'!C20*1.05)</f>
        <v>0</v>
      </c>
      <c r="D20" s="68">
        <f>SUM('Cash Flow - Y2'!D20*1.05)</f>
        <v>0</v>
      </c>
      <c r="E20" s="68">
        <f>SUM('Cash Flow - Y2'!E20*1.05)</f>
        <v>0</v>
      </c>
      <c r="F20" s="68">
        <f>SUM('Cash Flow - Y2'!F20*1.05)</f>
        <v>0</v>
      </c>
      <c r="G20" s="68">
        <f>SUM('Cash Flow - Y2'!G20*1.05)</f>
        <v>0</v>
      </c>
      <c r="H20" s="68">
        <f>SUM('Cash Flow - Y2'!H20*1.05)</f>
        <v>0</v>
      </c>
      <c r="I20" s="68">
        <f>SUM('Cash Flow - Y2'!I20*1.05)</f>
        <v>0</v>
      </c>
      <c r="J20" s="68">
        <f>SUM('Cash Flow - Y2'!J20*1.05)</f>
        <v>0</v>
      </c>
      <c r="K20" s="68">
        <f>SUM('Cash Flow - Y2'!K20*1.08)</f>
        <v>0</v>
      </c>
      <c r="L20" s="68">
        <f>SUM('Cash Flow - Y2'!L20*1.08)</f>
        <v>0</v>
      </c>
      <c r="M20" s="68">
        <f>SUM('Cash Flow - Y2'!M20*1.08)</f>
        <v>0</v>
      </c>
      <c r="N20" s="68">
        <f>SUM('Cash Flow - Y2'!N20*1.08)</f>
        <v>0</v>
      </c>
      <c r="O20" s="68">
        <f t="shared" si="4"/>
        <v>0</v>
      </c>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row>
    <row r="21" spans="1:106" x14ac:dyDescent="0.15">
      <c r="A21" s="57"/>
      <c r="B21" s="67" t="s">
        <v>164</v>
      </c>
      <c r="C21" s="68">
        <v>0</v>
      </c>
      <c r="D21" s="68">
        <v>0</v>
      </c>
      <c r="E21" s="68">
        <v>0</v>
      </c>
      <c r="F21" s="68">
        <v>0</v>
      </c>
      <c r="G21" s="68">
        <v>0</v>
      </c>
      <c r="H21" s="68">
        <v>0</v>
      </c>
      <c r="I21" s="68">
        <v>0</v>
      </c>
      <c r="J21" s="68">
        <v>0</v>
      </c>
      <c r="K21" s="68">
        <v>0</v>
      </c>
      <c r="L21" s="68">
        <v>0</v>
      </c>
      <c r="M21" s="68">
        <v>0</v>
      </c>
      <c r="N21" s="68">
        <v>0</v>
      </c>
      <c r="O21" s="68">
        <f t="shared" si="4"/>
        <v>0</v>
      </c>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row>
    <row r="22" spans="1:106" x14ac:dyDescent="0.15">
      <c r="A22" s="57"/>
      <c r="B22" s="67" t="s">
        <v>32</v>
      </c>
      <c r="C22" s="68">
        <v>0</v>
      </c>
      <c r="D22" s="68">
        <v>0</v>
      </c>
      <c r="E22" s="68">
        <v>0</v>
      </c>
      <c r="F22" s="68">
        <v>0</v>
      </c>
      <c r="G22" s="68">
        <v>0</v>
      </c>
      <c r="H22" s="68">
        <v>0</v>
      </c>
      <c r="I22" s="68">
        <v>0</v>
      </c>
      <c r="J22" s="68">
        <v>0</v>
      </c>
      <c r="K22" s="68">
        <v>0</v>
      </c>
      <c r="L22" s="68">
        <v>0</v>
      </c>
      <c r="M22" s="68">
        <v>0</v>
      </c>
      <c r="N22" s="68">
        <v>0</v>
      </c>
      <c r="O22" s="68">
        <f t="shared" si="4"/>
        <v>0</v>
      </c>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row>
    <row r="23" spans="1:106" x14ac:dyDescent="0.15">
      <c r="A23" s="57"/>
      <c r="B23" s="67" t="s">
        <v>142</v>
      </c>
      <c r="C23" s="68">
        <v>0</v>
      </c>
      <c r="D23" s="68">
        <v>0</v>
      </c>
      <c r="E23" s="68">
        <v>0</v>
      </c>
      <c r="F23" s="68">
        <v>0</v>
      </c>
      <c r="G23" s="68">
        <v>0</v>
      </c>
      <c r="H23" s="68">
        <v>0</v>
      </c>
      <c r="I23" s="68">
        <v>0</v>
      </c>
      <c r="J23" s="68">
        <v>0</v>
      </c>
      <c r="K23" s="68">
        <v>0</v>
      </c>
      <c r="L23" s="68">
        <v>0</v>
      </c>
      <c r="M23" s="68">
        <v>0</v>
      </c>
      <c r="N23" s="68">
        <v>0</v>
      </c>
      <c r="O23" s="68">
        <f t="shared" si="4"/>
        <v>0</v>
      </c>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row>
    <row r="24" spans="1:106" x14ac:dyDescent="0.15">
      <c r="A24" s="57"/>
      <c r="B24" s="67" t="s">
        <v>143</v>
      </c>
      <c r="C24" s="68">
        <v>0</v>
      </c>
      <c r="D24" s="68">
        <v>0</v>
      </c>
      <c r="E24" s="68">
        <v>0</v>
      </c>
      <c r="F24" s="68">
        <v>0</v>
      </c>
      <c r="G24" s="68">
        <v>0</v>
      </c>
      <c r="H24" s="68">
        <v>0</v>
      </c>
      <c r="I24" s="68">
        <v>0</v>
      </c>
      <c r="J24" s="68">
        <v>0</v>
      </c>
      <c r="K24" s="68">
        <v>0</v>
      </c>
      <c r="L24" s="68">
        <v>0</v>
      </c>
      <c r="M24" s="68">
        <v>0</v>
      </c>
      <c r="N24" s="68">
        <v>0</v>
      </c>
      <c r="O24" s="68">
        <f t="shared" si="4"/>
        <v>0</v>
      </c>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row>
    <row r="25" spans="1:106" x14ac:dyDescent="0.15">
      <c r="A25" s="57"/>
      <c r="B25" s="67" t="s">
        <v>4</v>
      </c>
      <c r="C25" s="68">
        <v>0</v>
      </c>
      <c r="D25" s="68">
        <v>0</v>
      </c>
      <c r="E25" s="68">
        <v>0</v>
      </c>
      <c r="F25" s="68">
        <v>0</v>
      </c>
      <c r="G25" s="68">
        <v>0</v>
      </c>
      <c r="H25" s="68">
        <v>0</v>
      </c>
      <c r="I25" s="68">
        <v>0</v>
      </c>
      <c r="J25" s="68">
        <v>0</v>
      </c>
      <c r="K25" s="68">
        <v>0</v>
      </c>
      <c r="L25" s="68">
        <v>0</v>
      </c>
      <c r="M25" s="68">
        <v>0</v>
      </c>
      <c r="N25" s="68">
        <v>0</v>
      </c>
      <c r="O25" s="68">
        <f t="shared" si="4"/>
        <v>0</v>
      </c>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row>
    <row r="26" spans="1:106" x14ac:dyDescent="0.15">
      <c r="A26" s="57"/>
      <c r="B26" s="67" t="s">
        <v>5</v>
      </c>
      <c r="C26" s="68">
        <v>0</v>
      </c>
      <c r="D26" s="68">
        <v>0</v>
      </c>
      <c r="E26" s="68">
        <v>0</v>
      </c>
      <c r="F26" s="68">
        <v>0</v>
      </c>
      <c r="G26" s="68">
        <v>0</v>
      </c>
      <c r="H26" s="68">
        <v>0</v>
      </c>
      <c r="I26" s="68">
        <v>0</v>
      </c>
      <c r="J26" s="68">
        <v>0</v>
      </c>
      <c r="K26" s="68">
        <v>0</v>
      </c>
      <c r="L26" s="68">
        <v>0</v>
      </c>
      <c r="M26" s="68">
        <v>0</v>
      </c>
      <c r="N26" s="68">
        <v>0</v>
      </c>
      <c r="O26" s="68">
        <f t="shared" si="4"/>
        <v>0</v>
      </c>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row>
    <row r="27" spans="1:106" x14ac:dyDescent="0.15">
      <c r="A27" s="57"/>
      <c r="B27" s="69" t="s">
        <v>34</v>
      </c>
      <c r="C27" s="68">
        <v>0</v>
      </c>
      <c r="D27" s="68">
        <v>0</v>
      </c>
      <c r="E27" s="68">
        <v>0</v>
      </c>
      <c r="F27" s="68">
        <v>0</v>
      </c>
      <c r="G27" s="68">
        <v>0</v>
      </c>
      <c r="H27" s="68">
        <v>0</v>
      </c>
      <c r="I27" s="68">
        <v>0</v>
      </c>
      <c r="J27" s="68">
        <v>0</v>
      </c>
      <c r="K27" s="68">
        <v>0</v>
      </c>
      <c r="L27" s="68">
        <v>0</v>
      </c>
      <c r="M27" s="68">
        <v>0</v>
      </c>
      <c r="N27" s="68">
        <v>0</v>
      </c>
      <c r="O27" s="68">
        <f t="shared" si="4"/>
        <v>0</v>
      </c>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row>
    <row r="28" spans="1:106" x14ac:dyDescent="0.15">
      <c r="A28" s="57"/>
      <c r="B28" s="67" t="s">
        <v>144</v>
      </c>
      <c r="C28" s="68">
        <v>0</v>
      </c>
      <c r="D28" s="68">
        <v>0</v>
      </c>
      <c r="E28" s="68">
        <v>0</v>
      </c>
      <c r="F28" s="68">
        <v>0</v>
      </c>
      <c r="G28" s="68">
        <v>0</v>
      </c>
      <c r="H28" s="68">
        <v>0</v>
      </c>
      <c r="I28" s="68">
        <v>0</v>
      </c>
      <c r="J28" s="68">
        <v>0</v>
      </c>
      <c r="K28" s="68">
        <v>0</v>
      </c>
      <c r="L28" s="68">
        <v>0</v>
      </c>
      <c r="M28" s="68">
        <v>0</v>
      </c>
      <c r="N28" s="68">
        <v>0</v>
      </c>
      <c r="O28" s="68">
        <f t="shared" si="4"/>
        <v>0</v>
      </c>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row>
    <row r="29" spans="1:106" x14ac:dyDescent="0.15">
      <c r="A29" s="57"/>
      <c r="B29" s="67" t="s">
        <v>36</v>
      </c>
      <c r="C29" s="68">
        <v>0</v>
      </c>
      <c r="D29" s="68">
        <v>0</v>
      </c>
      <c r="E29" s="68">
        <v>0</v>
      </c>
      <c r="F29" s="68">
        <v>0</v>
      </c>
      <c r="G29" s="68">
        <v>0</v>
      </c>
      <c r="H29" s="68">
        <v>0</v>
      </c>
      <c r="I29" s="68">
        <v>0</v>
      </c>
      <c r="J29" s="68">
        <v>0</v>
      </c>
      <c r="K29" s="68">
        <v>0</v>
      </c>
      <c r="L29" s="68">
        <v>0</v>
      </c>
      <c r="M29" s="68">
        <v>0</v>
      </c>
      <c r="N29" s="68">
        <v>0</v>
      </c>
      <c r="O29" s="68">
        <f t="shared" si="4"/>
        <v>0</v>
      </c>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row>
    <row r="30" spans="1:106" x14ac:dyDescent="0.15">
      <c r="A30" s="57"/>
      <c r="B30" s="67" t="s">
        <v>37</v>
      </c>
      <c r="C30" s="68">
        <v>0</v>
      </c>
      <c r="D30" s="68">
        <v>0</v>
      </c>
      <c r="E30" s="68">
        <v>0</v>
      </c>
      <c r="F30" s="68">
        <v>0</v>
      </c>
      <c r="G30" s="68">
        <v>0</v>
      </c>
      <c r="H30" s="68">
        <v>0</v>
      </c>
      <c r="I30" s="68">
        <v>0</v>
      </c>
      <c r="J30" s="68">
        <v>0</v>
      </c>
      <c r="K30" s="68">
        <v>0</v>
      </c>
      <c r="L30" s="68">
        <v>0</v>
      </c>
      <c r="M30" s="68">
        <v>0</v>
      </c>
      <c r="N30" s="68">
        <v>0</v>
      </c>
      <c r="O30" s="68">
        <f t="shared" si="4"/>
        <v>0</v>
      </c>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row>
    <row r="31" spans="1:106" x14ac:dyDescent="0.15">
      <c r="A31" s="57"/>
      <c r="B31" s="67" t="s">
        <v>38</v>
      </c>
      <c r="C31" s="68">
        <v>0</v>
      </c>
      <c r="D31" s="68">
        <v>0</v>
      </c>
      <c r="E31" s="68">
        <v>0</v>
      </c>
      <c r="F31" s="68">
        <v>0</v>
      </c>
      <c r="G31" s="68">
        <v>0</v>
      </c>
      <c r="H31" s="68">
        <v>0</v>
      </c>
      <c r="I31" s="68">
        <v>0</v>
      </c>
      <c r="J31" s="68">
        <v>0</v>
      </c>
      <c r="K31" s="68">
        <v>0</v>
      </c>
      <c r="L31" s="68">
        <v>0</v>
      </c>
      <c r="M31" s="68">
        <v>0</v>
      </c>
      <c r="N31" s="68">
        <v>0</v>
      </c>
      <c r="O31" s="68">
        <f t="shared" si="4"/>
        <v>0</v>
      </c>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row>
    <row r="32" spans="1:106" x14ac:dyDescent="0.15">
      <c r="A32" s="57"/>
      <c r="B32" s="67" t="s">
        <v>39</v>
      </c>
      <c r="C32" s="68">
        <v>0</v>
      </c>
      <c r="D32" s="68">
        <v>0</v>
      </c>
      <c r="E32" s="68">
        <v>0</v>
      </c>
      <c r="F32" s="68">
        <v>0</v>
      </c>
      <c r="G32" s="68">
        <v>0</v>
      </c>
      <c r="H32" s="68">
        <v>0</v>
      </c>
      <c r="I32" s="68">
        <v>0</v>
      </c>
      <c r="J32" s="68">
        <v>0</v>
      </c>
      <c r="K32" s="68">
        <v>0</v>
      </c>
      <c r="L32" s="68">
        <v>0</v>
      </c>
      <c r="M32" s="68">
        <v>0</v>
      </c>
      <c r="N32" s="68">
        <v>0</v>
      </c>
      <c r="O32" s="68">
        <f t="shared" si="4"/>
        <v>0</v>
      </c>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row>
    <row r="33" spans="1:106" x14ac:dyDescent="0.15">
      <c r="A33" s="57"/>
      <c r="B33" s="67" t="s">
        <v>40</v>
      </c>
      <c r="C33" s="68">
        <v>0</v>
      </c>
      <c r="D33" s="68">
        <v>0</v>
      </c>
      <c r="E33" s="68">
        <v>0</v>
      </c>
      <c r="F33" s="68">
        <v>0</v>
      </c>
      <c r="G33" s="68">
        <v>0</v>
      </c>
      <c r="H33" s="68">
        <v>0</v>
      </c>
      <c r="I33" s="68">
        <v>0</v>
      </c>
      <c r="J33" s="68">
        <v>0</v>
      </c>
      <c r="K33" s="68">
        <v>0</v>
      </c>
      <c r="L33" s="68">
        <v>0</v>
      </c>
      <c r="M33" s="68">
        <v>0</v>
      </c>
      <c r="N33" s="68">
        <v>0</v>
      </c>
      <c r="O33" s="68">
        <f t="shared" si="4"/>
        <v>0</v>
      </c>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row>
    <row r="34" spans="1:106" x14ac:dyDescent="0.15">
      <c r="A34" s="57"/>
      <c r="B34" s="67" t="s">
        <v>41</v>
      </c>
      <c r="C34" s="68">
        <v>0</v>
      </c>
      <c r="D34" s="68">
        <v>0</v>
      </c>
      <c r="E34" s="68">
        <v>0</v>
      </c>
      <c r="F34" s="68">
        <v>0</v>
      </c>
      <c r="G34" s="68">
        <v>0</v>
      </c>
      <c r="H34" s="68">
        <v>0</v>
      </c>
      <c r="I34" s="68">
        <v>0</v>
      </c>
      <c r="J34" s="68">
        <v>0</v>
      </c>
      <c r="K34" s="68">
        <v>0</v>
      </c>
      <c r="L34" s="68">
        <v>0</v>
      </c>
      <c r="M34" s="68">
        <v>0</v>
      </c>
      <c r="N34" s="68">
        <v>0</v>
      </c>
      <c r="O34" s="68">
        <f t="shared" si="4"/>
        <v>0</v>
      </c>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row>
    <row r="35" spans="1:106" x14ac:dyDescent="0.15">
      <c r="B35" s="67" t="s">
        <v>145</v>
      </c>
      <c r="C35" s="68">
        <v>0</v>
      </c>
      <c r="D35" s="68">
        <v>0</v>
      </c>
      <c r="E35" s="68">
        <v>0</v>
      </c>
      <c r="F35" s="68">
        <v>0</v>
      </c>
      <c r="G35" s="68">
        <v>0</v>
      </c>
      <c r="H35" s="68">
        <v>0</v>
      </c>
      <c r="I35" s="68">
        <v>0</v>
      </c>
      <c r="J35" s="68">
        <v>0</v>
      </c>
      <c r="K35" s="68">
        <v>0</v>
      </c>
      <c r="L35" s="68">
        <v>0</v>
      </c>
      <c r="M35" s="68">
        <v>0</v>
      </c>
      <c r="N35" s="68">
        <v>0</v>
      </c>
      <c r="O35" s="68">
        <f t="shared" si="4"/>
        <v>0</v>
      </c>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row>
    <row r="36" spans="1:106" x14ac:dyDescent="0.15">
      <c r="B36" s="67" t="s">
        <v>43</v>
      </c>
      <c r="C36" s="68">
        <v>0</v>
      </c>
      <c r="D36" s="68">
        <v>0</v>
      </c>
      <c r="E36" s="68">
        <v>0</v>
      </c>
      <c r="F36" s="68">
        <v>0</v>
      </c>
      <c r="G36" s="68">
        <v>0</v>
      </c>
      <c r="H36" s="68">
        <v>0</v>
      </c>
      <c r="I36" s="68">
        <v>0</v>
      </c>
      <c r="J36" s="68">
        <v>0</v>
      </c>
      <c r="K36" s="68">
        <v>0</v>
      </c>
      <c r="L36" s="68">
        <v>0</v>
      </c>
      <c r="M36" s="68">
        <v>0</v>
      </c>
      <c r="N36" s="68">
        <v>0</v>
      </c>
      <c r="O36" s="68">
        <f t="shared" si="4"/>
        <v>0</v>
      </c>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row>
    <row r="37" spans="1:106" x14ac:dyDescent="0.15">
      <c r="B37" s="67" t="s">
        <v>7</v>
      </c>
      <c r="C37" s="68">
        <v>0</v>
      </c>
      <c r="D37" s="68">
        <v>0</v>
      </c>
      <c r="E37" s="68">
        <v>0</v>
      </c>
      <c r="F37" s="68">
        <v>0</v>
      </c>
      <c r="G37" s="68">
        <v>0</v>
      </c>
      <c r="H37" s="68">
        <v>0</v>
      </c>
      <c r="I37" s="68">
        <v>0</v>
      </c>
      <c r="J37" s="68">
        <v>0</v>
      </c>
      <c r="K37" s="68">
        <v>0</v>
      </c>
      <c r="L37" s="68">
        <v>0</v>
      </c>
      <c r="M37" s="68">
        <v>0</v>
      </c>
      <c r="N37" s="68">
        <v>0</v>
      </c>
      <c r="O37" s="68">
        <f t="shared" si="4"/>
        <v>0</v>
      </c>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row>
    <row r="38" spans="1:106" ht="14" thickBot="1" x14ac:dyDescent="0.2">
      <c r="B38" s="156" t="s">
        <v>6</v>
      </c>
      <c r="C38" s="71">
        <v>0</v>
      </c>
      <c r="D38" s="71">
        <v>0</v>
      </c>
      <c r="E38" s="71">
        <v>0</v>
      </c>
      <c r="F38" s="71">
        <v>0</v>
      </c>
      <c r="G38" s="71">
        <v>0</v>
      </c>
      <c r="H38" s="71">
        <v>0</v>
      </c>
      <c r="I38" s="71">
        <v>0</v>
      </c>
      <c r="J38" s="71">
        <v>0</v>
      </c>
      <c r="K38" s="71">
        <v>0</v>
      </c>
      <c r="L38" s="71">
        <v>0</v>
      </c>
      <c r="M38" s="71">
        <v>0</v>
      </c>
      <c r="N38" s="71">
        <v>0</v>
      </c>
      <c r="O38" s="71">
        <f t="shared" si="4"/>
        <v>0</v>
      </c>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row>
    <row r="39" spans="1:106" ht="15" thickTop="1" thickBot="1" x14ac:dyDescent="0.2">
      <c r="B39" s="89" t="s">
        <v>146</v>
      </c>
      <c r="C39" s="85">
        <f t="shared" ref="C39:N39" si="5">IF(COUNT(C18:C38),SUM(C18:C38),"")</f>
        <v>0</v>
      </c>
      <c r="D39" s="85">
        <f t="shared" si="5"/>
        <v>0</v>
      </c>
      <c r="E39" s="85">
        <f t="shared" si="5"/>
        <v>0</v>
      </c>
      <c r="F39" s="85">
        <f t="shared" si="5"/>
        <v>0</v>
      </c>
      <c r="G39" s="85">
        <f t="shared" si="5"/>
        <v>0</v>
      </c>
      <c r="H39" s="85">
        <f t="shared" si="5"/>
        <v>0</v>
      </c>
      <c r="I39" s="85">
        <f t="shared" si="5"/>
        <v>0</v>
      </c>
      <c r="J39" s="85">
        <f t="shared" si="5"/>
        <v>0</v>
      </c>
      <c r="K39" s="85">
        <f t="shared" si="5"/>
        <v>0</v>
      </c>
      <c r="L39" s="85">
        <f t="shared" si="5"/>
        <v>0</v>
      </c>
      <c r="M39" s="85">
        <f t="shared" si="5"/>
        <v>0</v>
      </c>
      <c r="N39" s="85">
        <f t="shared" si="5"/>
        <v>0</v>
      </c>
      <c r="O39" s="77">
        <f>SUM(C39:N39)</f>
        <v>0</v>
      </c>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row>
    <row r="40" spans="1:106" ht="15" thickTop="1" thickBot="1" x14ac:dyDescent="0.2">
      <c r="B40" s="86" t="s">
        <v>147</v>
      </c>
      <c r="C40" s="87">
        <f t="shared" ref="C40:N40" si="6">SUM(C15-C39)</f>
        <v>0</v>
      </c>
      <c r="D40" s="87">
        <f t="shared" si="6"/>
        <v>0</v>
      </c>
      <c r="E40" s="88">
        <f t="shared" si="6"/>
        <v>0</v>
      </c>
      <c r="F40" s="88">
        <f t="shared" si="6"/>
        <v>0</v>
      </c>
      <c r="G40" s="88">
        <f t="shared" si="6"/>
        <v>0</v>
      </c>
      <c r="H40" s="88">
        <f t="shared" si="6"/>
        <v>0</v>
      </c>
      <c r="I40" s="88">
        <f t="shared" si="6"/>
        <v>0</v>
      </c>
      <c r="J40" s="88">
        <f t="shared" si="6"/>
        <v>0</v>
      </c>
      <c r="K40" s="88">
        <f t="shared" si="6"/>
        <v>0</v>
      </c>
      <c r="L40" s="88">
        <f t="shared" si="6"/>
        <v>0</v>
      </c>
      <c r="M40" s="88">
        <f t="shared" si="6"/>
        <v>0</v>
      </c>
      <c r="N40" s="88">
        <f t="shared" si="6"/>
        <v>0</v>
      </c>
      <c r="O40" s="66"/>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row>
    <row r="41" spans="1:106" s="51" customFormat="1" ht="6" customHeight="1" x14ac:dyDescent="0.15">
      <c r="B41" s="144"/>
      <c r="C41" s="145"/>
      <c r="D41" s="145"/>
      <c r="E41" s="146"/>
      <c r="F41" s="146"/>
      <c r="G41" s="146"/>
      <c r="H41" s="146"/>
      <c r="I41" s="146"/>
      <c r="J41" s="146"/>
      <c r="K41" s="146"/>
      <c r="L41" s="146"/>
      <c r="M41" s="146"/>
      <c r="N41" s="146"/>
      <c r="O41" s="143"/>
    </row>
    <row r="42" spans="1:106" s="51" customFormat="1" x14ac:dyDescent="0.15">
      <c r="B42" s="200" t="s">
        <v>148</v>
      </c>
      <c r="C42" s="200"/>
      <c r="D42" s="200"/>
      <c r="E42" s="200"/>
      <c r="F42" s="200"/>
      <c r="G42" s="200"/>
      <c r="H42" s="200"/>
      <c r="I42" s="200"/>
      <c r="J42" s="200"/>
      <c r="K42" s="200"/>
      <c r="L42" s="200"/>
      <c r="M42" s="200"/>
      <c r="N42" s="200"/>
      <c r="O42" s="200"/>
    </row>
    <row r="43" spans="1:106" x14ac:dyDescent="0.15">
      <c r="B43" s="147" t="s">
        <v>149</v>
      </c>
      <c r="C43" s="149">
        <v>0</v>
      </c>
      <c r="D43" s="149">
        <v>0</v>
      </c>
      <c r="E43" s="149">
        <v>0</v>
      </c>
      <c r="F43" s="149">
        <v>0</v>
      </c>
      <c r="G43" s="149">
        <v>0</v>
      </c>
      <c r="H43" s="149">
        <v>0</v>
      </c>
      <c r="I43" s="149">
        <v>0</v>
      </c>
      <c r="J43" s="149">
        <v>0</v>
      </c>
      <c r="K43" s="149">
        <v>0</v>
      </c>
      <c r="L43" s="149">
        <v>0</v>
      </c>
      <c r="M43" s="149">
        <v>0</v>
      </c>
      <c r="N43" s="149">
        <v>0</v>
      </c>
      <c r="O43" s="149">
        <f>SUM(C43:N43)</f>
        <v>0</v>
      </c>
    </row>
    <row r="44" spans="1:106" x14ac:dyDescent="0.15">
      <c r="B44" s="67" t="s">
        <v>150</v>
      </c>
      <c r="C44" s="74">
        <v>0</v>
      </c>
      <c r="D44" s="74">
        <v>0</v>
      </c>
      <c r="E44" s="74">
        <v>0</v>
      </c>
      <c r="F44" s="74">
        <v>0</v>
      </c>
      <c r="G44" s="74">
        <v>0</v>
      </c>
      <c r="H44" s="74">
        <v>0</v>
      </c>
      <c r="I44" s="74">
        <v>0</v>
      </c>
      <c r="J44" s="74">
        <v>0</v>
      </c>
      <c r="K44" s="74">
        <v>0</v>
      </c>
      <c r="L44" s="74">
        <v>0</v>
      </c>
      <c r="M44" s="74">
        <v>0</v>
      </c>
      <c r="N44" s="74">
        <v>0</v>
      </c>
      <c r="O44" s="74">
        <f t="shared" ref="O44:O48" si="7">SUM(C44:N44)</f>
        <v>0</v>
      </c>
    </row>
    <row r="45" spans="1:106" x14ac:dyDescent="0.15">
      <c r="B45" s="67" t="s">
        <v>151</v>
      </c>
      <c r="C45" s="74">
        <v>0</v>
      </c>
      <c r="D45" s="74">
        <v>0</v>
      </c>
      <c r="E45" s="74">
        <v>0</v>
      </c>
      <c r="F45" s="74">
        <v>0</v>
      </c>
      <c r="G45" s="74">
        <v>0</v>
      </c>
      <c r="H45" s="74">
        <v>0</v>
      </c>
      <c r="I45" s="74">
        <v>0</v>
      </c>
      <c r="J45" s="74">
        <v>0</v>
      </c>
      <c r="K45" s="74">
        <v>0</v>
      </c>
      <c r="L45" s="74">
        <v>0</v>
      </c>
      <c r="M45" s="74">
        <v>0</v>
      </c>
      <c r="N45" s="74">
        <v>0</v>
      </c>
      <c r="O45" s="74">
        <f t="shared" si="7"/>
        <v>0</v>
      </c>
    </row>
    <row r="46" spans="1:106" x14ac:dyDescent="0.15">
      <c r="B46" s="67" t="s">
        <v>162</v>
      </c>
      <c r="C46" s="74">
        <v>0</v>
      </c>
      <c r="D46" s="74">
        <v>0</v>
      </c>
      <c r="E46" s="74">
        <v>0</v>
      </c>
      <c r="F46" s="74">
        <v>0</v>
      </c>
      <c r="G46" s="74">
        <v>0</v>
      </c>
      <c r="H46" s="74">
        <v>0</v>
      </c>
      <c r="I46" s="74">
        <v>0</v>
      </c>
      <c r="J46" s="74">
        <v>0</v>
      </c>
      <c r="K46" s="74">
        <v>0</v>
      </c>
      <c r="L46" s="74">
        <v>0</v>
      </c>
      <c r="M46" s="74">
        <v>0</v>
      </c>
      <c r="N46" s="74">
        <v>0</v>
      </c>
      <c r="O46" s="74">
        <f t="shared" si="7"/>
        <v>0</v>
      </c>
    </row>
    <row r="47" spans="1:106" x14ac:dyDescent="0.15">
      <c r="B47" s="67" t="s">
        <v>153</v>
      </c>
      <c r="C47" s="74">
        <v>0</v>
      </c>
      <c r="D47" s="74">
        <v>0</v>
      </c>
      <c r="E47" s="74">
        <v>0</v>
      </c>
      <c r="F47" s="74">
        <v>0</v>
      </c>
      <c r="G47" s="74">
        <v>0</v>
      </c>
      <c r="H47" s="74">
        <v>0</v>
      </c>
      <c r="I47" s="74">
        <v>0</v>
      </c>
      <c r="J47" s="74">
        <v>0</v>
      </c>
      <c r="K47" s="74">
        <v>0</v>
      </c>
      <c r="L47" s="74">
        <v>0</v>
      </c>
      <c r="M47" s="74">
        <v>0</v>
      </c>
      <c r="N47" s="74">
        <v>0</v>
      </c>
      <c r="O47" s="74">
        <f t="shared" si="7"/>
        <v>0</v>
      </c>
    </row>
    <row r="48" spans="1:106" ht="14" thickBot="1" x14ac:dyDescent="0.2">
      <c r="B48" s="75" t="s">
        <v>154</v>
      </c>
      <c r="C48" s="76">
        <v>0</v>
      </c>
      <c r="D48" s="76">
        <v>0</v>
      </c>
      <c r="E48" s="76">
        <v>0</v>
      </c>
      <c r="F48" s="76">
        <v>0</v>
      </c>
      <c r="G48" s="76">
        <v>0</v>
      </c>
      <c r="H48" s="76">
        <v>0</v>
      </c>
      <c r="I48" s="76">
        <v>0</v>
      </c>
      <c r="J48" s="76">
        <v>0</v>
      </c>
      <c r="K48" s="76">
        <v>0</v>
      </c>
      <c r="L48" s="76">
        <v>0</v>
      </c>
      <c r="M48" s="76">
        <v>0</v>
      </c>
      <c r="N48" s="76">
        <v>0</v>
      </c>
      <c r="O48" s="74">
        <f t="shared" si="7"/>
        <v>0</v>
      </c>
    </row>
    <row r="49" spans="1:106" ht="15" thickTop="1" thickBot="1" x14ac:dyDescent="0.2">
      <c r="B49" s="89" t="s">
        <v>155</v>
      </c>
      <c r="C49" s="85">
        <f>IF(COUNT(C43:C48),SUM(C43:C48),"")</f>
        <v>0</v>
      </c>
      <c r="D49" s="85">
        <f t="shared" ref="D49:N49" si="8">IF(COUNT(D43:D48),SUM(D43:D48),"")</f>
        <v>0</v>
      </c>
      <c r="E49" s="85">
        <f t="shared" si="8"/>
        <v>0</v>
      </c>
      <c r="F49" s="85">
        <f t="shared" si="8"/>
        <v>0</v>
      </c>
      <c r="G49" s="85">
        <f t="shared" si="8"/>
        <v>0</v>
      </c>
      <c r="H49" s="85">
        <f t="shared" si="8"/>
        <v>0</v>
      </c>
      <c r="I49" s="85">
        <f t="shared" si="8"/>
        <v>0</v>
      </c>
      <c r="J49" s="85">
        <f t="shared" si="8"/>
        <v>0</v>
      </c>
      <c r="K49" s="85">
        <f t="shared" si="8"/>
        <v>0</v>
      </c>
      <c r="L49" s="85">
        <f t="shared" si="8"/>
        <v>0</v>
      </c>
      <c r="M49" s="85">
        <f t="shared" si="8"/>
        <v>0</v>
      </c>
      <c r="N49" s="85">
        <f t="shared" si="8"/>
        <v>0</v>
      </c>
      <c r="O49" s="77">
        <f>SUM(C49:N49)</f>
        <v>0</v>
      </c>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row>
    <row r="50" spans="1:106" ht="15" thickTop="1" thickBot="1" x14ac:dyDescent="0.2">
      <c r="B50" s="90" t="s">
        <v>156</v>
      </c>
      <c r="C50" s="91">
        <f t="shared" ref="C50:N50" si="9">SUM(C15-C39-C49)</f>
        <v>0</v>
      </c>
      <c r="D50" s="91">
        <f t="shared" si="9"/>
        <v>0</v>
      </c>
      <c r="E50" s="91">
        <f t="shared" si="9"/>
        <v>0</v>
      </c>
      <c r="F50" s="91">
        <f t="shared" si="9"/>
        <v>0</v>
      </c>
      <c r="G50" s="91">
        <f t="shared" si="9"/>
        <v>0</v>
      </c>
      <c r="H50" s="91">
        <f t="shared" si="9"/>
        <v>0</v>
      </c>
      <c r="I50" s="91">
        <f t="shared" si="9"/>
        <v>0</v>
      </c>
      <c r="J50" s="91">
        <f t="shared" si="9"/>
        <v>0</v>
      </c>
      <c r="K50" s="91">
        <f t="shared" si="9"/>
        <v>0</v>
      </c>
      <c r="L50" s="91">
        <f t="shared" si="9"/>
        <v>0</v>
      </c>
      <c r="M50" s="91">
        <f t="shared" si="9"/>
        <v>0</v>
      </c>
      <c r="N50" s="91">
        <f t="shared" si="9"/>
        <v>0</v>
      </c>
      <c r="O50" s="78"/>
    </row>
    <row r="51" spans="1:106" s="51" customFormat="1" ht="5.25" customHeight="1" x14ac:dyDescent="0.15">
      <c r="B51" s="144"/>
      <c r="C51" s="145"/>
      <c r="D51" s="145"/>
      <c r="E51" s="145"/>
      <c r="F51" s="145"/>
      <c r="G51" s="145"/>
      <c r="H51" s="145"/>
      <c r="I51" s="145"/>
      <c r="J51" s="145"/>
      <c r="K51" s="145"/>
      <c r="L51" s="145"/>
      <c r="M51" s="145"/>
      <c r="N51" s="145"/>
      <c r="O51" s="143"/>
    </row>
    <row r="52" spans="1:106" s="2" customFormat="1" x14ac:dyDescent="0.15">
      <c r="A52" s="6"/>
      <c r="B52" s="203" t="s">
        <v>157</v>
      </c>
      <c r="C52" s="203"/>
      <c r="D52" s="203"/>
      <c r="E52" s="203"/>
      <c r="F52" s="203"/>
      <c r="G52" s="203"/>
      <c r="H52" s="203"/>
      <c r="I52" s="203"/>
      <c r="J52" s="203"/>
      <c r="K52" s="203"/>
      <c r="L52" s="203"/>
      <c r="M52" s="203"/>
      <c r="N52" s="203"/>
      <c r="O52" s="203"/>
      <c r="P52" s="17"/>
      <c r="Q52" s="17"/>
      <c r="R52" s="17"/>
      <c r="S52" s="17"/>
      <c r="T52" s="17"/>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row>
    <row r="53" spans="1:106" s="2" customFormat="1" x14ac:dyDescent="0.15">
      <c r="A53" s="6"/>
      <c r="B53" s="147" t="s">
        <v>158</v>
      </c>
      <c r="C53" s="150">
        <f>C14</f>
        <v>0</v>
      </c>
      <c r="D53" s="150">
        <f t="shared" ref="D53:N53" si="10">D14</f>
        <v>0</v>
      </c>
      <c r="E53" s="150">
        <f t="shared" si="10"/>
        <v>0</v>
      </c>
      <c r="F53" s="150">
        <f t="shared" si="10"/>
        <v>0</v>
      </c>
      <c r="G53" s="150">
        <f t="shared" si="10"/>
        <v>0</v>
      </c>
      <c r="H53" s="150">
        <f t="shared" si="10"/>
        <v>0</v>
      </c>
      <c r="I53" s="150">
        <f t="shared" si="10"/>
        <v>0</v>
      </c>
      <c r="J53" s="150">
        <f t="shared" si="10"/>
        <v>0</v>
      </c>
      <c r="K53" s="150">
        <f t="shared" si="10"/>
        <v>0</v>
      </c>
      <c r="L53" s="150">
        <f t="shared" si="10"/>
        <v>0</v>
      </c>
      <c r="M53" s="150">
        <f t="shared" si="10"/>
        <v>0</v>
      </c>
      <c r="N53" s="150">
        <f t="shared" si="10"/>
        <v>0</v>
      </c>
      <c r="O53" s="151">
        <f>SUM(C53:N53)</f>
        <v>0</v>
      </c>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row>
    <row r="54" spans="1:106" s="2" customFormat="1" x14ac:dyDescent="0.15">
      <c r="A54" s="6"/>
      <c r="B54" s="67" t="s">
        <v>159</v>
      </c>
      <c r="C54" s="79">
        <v>0</v>
      </c>
      <c r="D54" s="79">
        <v>0</v>
      </c>
      <c r="E54" s="79">
        <v>0</v>
      </c>
      <c r="F54" s="79">
        <v>0</v>
      </c>
      <c r="G54" s="79">
        <v>0</v>
      </c>
      <c r="H54" s="79">
        <v>0</v>
      </c>
      <c r="I54" s="79">
        <v>0</v>
      </c>
      <c r="J54" s="79">
        <v>0</v>
      </c>
      <c r="K54" s="79">
        <v>0</v>
      </c>
      <c r="L54" s="79">
        <v>0</v>
      </c>
      <c r="M54" s="79">
        <v>0</v>
      </c>
      <c r="N54" s="79">
        <v>0</v>
      </c>
      <c r="O54" s="151">
        <f t="shared" ref="O54:O57" si="11">SUM(C54:N54)</f>
        <v>0</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row>
    <row r="55" spans="1:106" s="2" customFormat="1" x14ac:dyDescent="0.15">
      <c r="A55" s="6"/>
      <c r="B55" s="67" t="s">
        <v>160</v>
      </c>
      <c r="C55" s="79">
        <v>0</v>
      </c>
      <c r="D55" s="79">
        <v>0</v>
      </c>
      <c r="E55" s="79">
        <v>0</v>
      </c>
      <c r="F55" s="79">
        <v>0</v>
      </c>
      <c r="G55" s="79">
        <v>0</v>
      </c>
      <c r="H55" s="79">
        <v>0</v>
      </c>
      <c r="I55" s="79">
        <v>0</v>
      </c>
      <c r="J55" s="79">
        <v>0</v>
      </c>
      <c r="K55" s="79">
        <v>0</v>
      </c>
      <c r="L55" s="79">
        <v>0</v>
      </c>
      <c r="M55" s="79">
        <v>0</v>
      </c>
      <c r="N55" s="79">
        <v>0</v>
      </c>
      <c r="O55" s="151">
        <f t="shared" si="11"/>
        <v>0</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row>
    <row r="56" spans="1:106" s="2" customFormat="1" x14ac:dyDescent="0.15">
      <c r="A56" s="6"/>
      <c r="B56" s="67" t="s">
        <v>161</v>
      </c>
      <c r="C56" s="79">
        <v>0</v>
      </c>
      <c r="D56" s="79">
        <v>0</v>
      </c>
      <c r="E56" s="79">
        <v>0</v>
      </c>
      <c r="F56" s="79">
        <v>0</v>
      </c>
      <c r="G56" s="79">
        <v>0</v>
      </c>
      <c r="H56" s="79">
        <v>0</v>
      </c>
      <c r="I56" s="79">
        <v>0</v>
      </c>
      <c r="J56" s="79">
        <v>0</v>
      </c>
      <c r="K56" s="79">
        <v>0</v>
      </c>
      <c r="L56" s="79">
        <v>0</v>
      </c>
      <c r="M56" s="79">
        <v>0</v>
      </c>
      <c r="N56" s="79">
        <v>0</v>
      </c>
      <c r="O56" s="151">
        <f t="shared" si="11"/>
        <v>0</v>
      </c>
      <c r="P56" s="51"/>
      <c r="Q56" s="51"/>
      <c r="R56" s="51"/>
      <c r="S56" s="51"/>
      <c r="T56" s="51"/>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row>
    <row r="57" spans="1:106" s="2" customFormat="1" ht="14" thickBot="1" x14ac:dyDescent="0.2">
      <c r="A57" s="6"/>
      <c r="B57" s="75" t="s">
        <v>44</v>
      </c>
      <c r="C57" s="80">
        <v>0</v>
      </c>
      <c r="D57" s="81">
        <v>0</v>
      </c>
      <c r="E57" s="81">
        <v>0</v>
      </c>
      <c r="F57" s="81">
        <v>0</v>
      </c>
      <c r="G57" s="81">
        <v>0</v>
      </c>
      <c r="H57" s="81">
        <v>0</v>
      </c>
      <c r="I57" s="81">
        <v>0</v>
      </c>
      <c r="J57" s="81">
        <v>0</v>
      </c>
      <c r="K57" s="81">
        <v>0</v>
      </c>
      <c r="L57" s="81">
        <v>0</v>
      </c>
      <c r="M57" s="81">
        <v>0</v>
      </c>
      <c r="N57" s="81">
        <v>0</v>
      </c>
      <c r="O57" s="186">
        <f t="shared" si="11"/>
        <v>0</v>
      </c>
      <c r="P57" s="51"/>
      <c r="Q57" s="51"/>
      <c r="R57" s="51"/>
      <c r="S57" s="51"/>
      <c r="T57" s="51"/>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row>
    <row r="58" spans="1:106" s="51" customFormat="1" ht="14" thickTop="1" x14ac:dyDescent="0.15"/>
    <row r="59" spans="1:106" s="51" customFormat="1" x14ac:dyDescent="0.15"/>
    <row r="60" spans="1:106" s="51" customFormat="1" x14ac:dyDescent="0.15"/>
    <row r="61" spans="1:106" s="51" customFormat="1" x14ac:dyDescent="0.15"/>
    <row r="62" spans="1:106" s="51" customFormat="1" x14ac:dyDescent="0.15"/>
    <row r="63" spans="1:106" s="51" customFormat="1" x14ac:dyDescent="0.15"/>
    <row r="64" spans="1:106" s="51" customFormat="1" x14ac:dyDescent="0.15"/>
    <row r="65" s="51" customFormat="1" x14ac:dyDescent="0.15"/>
    <row r="66"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row r="75" s="51" customFormat="1" x14ac:dyDescent="0.15"/>
    <row r="76" s="51" customFormat="1" x14ac:dyDescent="0.15"/>
    <row r="77" s="51" customFormat="1" x14ac:dyDescent="0.15"/>
    <row r="78" s="51" customFormat="1" x14ac:dyDescent="0.15"/>
    <row r="79" s="51" customFormat="1" x14ac:dyDescent="0.15"/>
    <row r="80" s="51" customFormat="1" x14ac:dyDescent="0.15"/>
    <row r="81" s="51" customFormat="1" x14ac:dyDescent="0.15"/>
    <row r="82" s="51" customFormat="1" x14ac:dyDescent="0.15"/>
    <row r="83" s="51" customFormat="1" x14ac:dyDescent="0.15"/>
    <row r="84" s="51" customFormat="1" x14ac:dyDescent="0.15"/>
    <row r="85" s="51" customFormat="1" x14ac:dyDescent="0.15"/>
    <row r="86" s="51" customFormat="1" x14ac:dyDescent="0.15"/>
    <row r="87" s="51" customFormat="1" x14ac:dyDescent="0.15"/>
    <row r="88" s="51" customFormat="1" x14ac:dyDescent="0.15"/>
    <row r="89" s="51" customFormat="1" x14ac:dyDescent="0.15"/>
    <row r="90" s="51" customFormat="1" x14ac:dyDescent="0.15"/>
    <row r="91" s="51" customFormat="1" x14ac:dyDescent="0.15"/>
    <row r="92" s="51" customFormat="1" x14ac:dyDescent="0.15"/>
    <row r="93" s="51" customFormat="1" x14ac:dyDescent="0.15"/>
    <row r="94" s="51" customFormat="1" x14ac:dyDescent="0.15"/>
    <row r="95" s="51" customFormat="1" x14ac:dyDescent="0.15"/>
    <row r="96" s="51" customFormat="1" x14ac:dyDescent="0.15"/>
    <row r="97" s="51" customFormat="1" x14ac:dyDescent="0.15"/>
    <row r="98" s="51" customFormat="1" x14ac:dyDescent="0.15"/>
    <row r="99" s="51" customFormat="1" x14ac:dyDescent="0.15"/>
    <row r="100" s="51" customFormat="1" x14ac:dyDescent="0.15"/>
    <row r="101" s="51" customFormat="1" x14ac:dyDescent="0.15"/>
    <row r="102" s="51" customFormat="1" x14ac:dyDescent="0.15"/>
    <row r="103" s="51" customFormat="1" x14ac:dyDescent="0.15"/>
    <row r="104" s="51" customFormat="1" x14ac:dyDescent="0.15"/>
    <row r="105" s="51" customFormat="1" x14ac:dyDescent="0.15"/>
    <row r="106" s="51" customFormat="1" x14ac:dyDescent="0.15"/>
    <row r="107" s="51" customFormat="1" x14ac:dyDescent="0.15"/>
    <row r="108" s="51" customFormat="1" x14ac:dyDescent="0.15"/>
    <row r="109" s="51" customFormat="1" x14ac:dyDescent="0.15"/>
    <row r="110" s="51" customFormat="1" x14ac:dyDescent="0.15"/>
    <row r="111" s="51" customFormat="1" x14ac:dyDescent="0.15"/>
    <row r="112" s="51" customFormat="1" x14ac:dyDescent="0.15"/>
    <row r="113" s="51" customFormat="1" x14ac:dyDescent="0.15"/>
    <row r="114" s="51" customFormat="1" x14ac:dyDescent="0.15"/>
    <row r="115" s="51" customFormat="1" x14ac:dyDescent="0.15"/>
    <row r="116" s="51" customFormat="1" x14ac:dyDescent="0.15"/>
    <row r="117" s="51" customFormat="1" x14ac:dyDescent="0.15"/>
    <row r="118" s="51" customFormat="1" x14ac:dyDescent="0.15"/>
    <row r="119" s="51" customFormat="1" x14ac:dyDescent="0.15"/>
    <row r="120" s="51" customFormat="1" x14ac:dyDescent="0.15"/>
    <row r="121" s="51" customFormat="1" x14ac:dyDescent="0.15"/>
    <row r="122" s="51" customFormat="1" x14ac:dyDescent="0.15"/>
    <row r="123" s="51" customFormat="1" x14ac:dyDescent="0.15"/>
    <row r="124" s="51" customFormat="1" x14ac:dyDescent="0.15"/>
    <row r="125" s="51" customFormat="1" x14ac:dyDescent="0.15"/>
    <row r="126" s="51" customFormat="1" x14ac:dyDescent="0.15"/>
    <row r="127" s="51" customFormat="1" x14ac:dyDescent="0.15"/>
    <row r="128" s="51" customFormat="1" x14ac:dyDescent="0.15"/>
    <row r="129" s="51" customFormat="1" x14ac:dyDescent="0.15"/>
    <row r="130" s="51" customFormat="1" x14ac:dyDescent="0.15"/>
    <row r="131" s="51" customFormat="1" x14ac:dyDescent="0.15"/>
    <row r="132" s="51" customFormat="1" x14ac:dyDescent="0.15"/>
    <row r="133" s="51" customFormat="1" x14ac:dyDescent="0.15"/>
    <row r="134" s="51" customFormat="1" x14ac:dyDescent="0.15"/>
    <row r="135" s="51" customFormat="1" x14ac:dyDescent="0.15"/>
    <row r="136" s="51" customFormat="1" x14ac:dyDescent="0.15"/>
    <row r="137" s="51" customFormat="1" x14ac:dyDescent="0.15"/>
    <row r="138" s="51" customFormat="1" x14ac:dyDescent="0.15"/>
    <row r="139" s="51" customFormat="1" x14ac:dyDescent="0.15"/>
    <row r="140" s="51" customFormat="1" x14ac:dyDescent="0.15"/>
    <row r="141" s="51" customFormat="1" x14ac:dyDescent="0.15"/>
    <row r="142" s="51" customFormat="1" x14ac:dyDescent="0.15"/>
    <row r="143" s="51" customFormat="1" x14ac:dyDescent="0.15"/>
    <row r="144" s="51" customFormat="1" x14ac:dyDescent="0.15"/>
    <row r="145" s="51" customFormat="1" x14ac:dyDescent="0.15"/>
    <row r="146" s="51" customFormat="1" x14ac:dyDescent="0.15"/>
    <row r="147" s="51" customFormat="1" x14ac:dyDescent="0.15"/>
    <row r="148" s="51" customFormat="1" x14ac:dyDescent="0.15"/>
    <row r="149" s="51" customFormat="1" x14ac:dyDescent="0.15"/>
    <row r="150" s="51" customFormat="1" x14ac:dyDescent="0.15"/>
    <row r="151" s="51" customFormat="1" x14ac:dyDescent="0.15"/>
    <row r="152" s="51" customFormat="1" x14ac:dyDescent="0.15"/>
    <row r="153" s="51" customFormat="1" x14ac:dyDescent="0.15"/>
    <row r="154" s="51" customFormat="1" x14ac:dyDescent="0.15"/>
    <row r="155" s="51" customFormat="1" x14ac:dyDescent="0.15"/>
    <row r="156" s="51" customFormat="1" x14ac:dyDescent="0.15"/>
    <row r="157" s="51" customFormat="1" x14ac:dyDescent="0.15"/>
    <row r="158" s="51" customFormat="1" x14ac:dyDescent="0.15"/>
    <row r="159" s="51" customFormat="1" x14ac:dyDescent="0.15"/>
    <row r="160" s="51" customFormat="1" x14ac:dyDescent="0.15"/>
    <row r="161" s="51" customFormat="1" x14ac:dyDescent="0.15"/>
    <row r="162" s="51" customFormat="1" x14ac:dyDescent="0.15"/>
    <row r="163" s="51" customFormat="1" x14ac:dyDescent="0.15"/>
    <row r="164" s="51" customFormat="1" x14ac:dyDescent="0.15"/>
    <row r="165" s="51" customFormat="1" x14ac:dyDescent="0.15"/>
    <row r="166" s="51" customFormat="1" x14ac:dyDescent="0.15"/>
    <row r="167" s="51" customFormat="1" x14ac:dyDescent="0.15"/>
    <row r="168" s="51" customFormat="1" x14ac:dyDescent="0.15"/>
    <row r="169" s="51" customFormat="1" x14ac:dyDescent="0.15"/>
    <row r="170" s="51" customFormat="1" x14ac:dyDescent="0.15"/>
    <row r="171" s="51" customFormat="1" x14ac:dyDescent="0.15"/>
    <row r="172" s="51" customFormat="1" x14ac:dyDescent="0.15"/>
    <row r="173" s="51" customFormat="1" x14ac:dyDescent="0.15"/>
    <row r="174" s="51" customFormat="1" x14ac:dyDescent="0.15"/>
    <row r="175" s="51" customFormat="1" x14ac:dyDescent="0.15"/>
    <row r="176" s="51" customFormat="1" x14ac:dyDescent="0.15"/>
    <row r="177" s="51" customFormat="1" x14ac:dyDescent="0.15"/>
    <row r="178" s="51" customFormat="1" x14ac:dyDescent="0.15"/>
    <row r="179" s="51" customFormat="1" x14ac:dyDescent="0.15"/>
    <row r="180" s="51" customFormat="1" x14ac:dyDescent="0.15"/>
    <row r="181" s="51" customFormat="1" x14ac:dyDescent="0.15"/>
    <row r="182" s="51" customFormat="1" x14ac:dyDescent="0.15"/>
    <row r="183" s="51" customFormat="1" x14ac:dyDescent="0.15"/>
    <row r="184" s="51" customFormat="1" x14ac:dyDescent="0.15"/>
    <row r="185" s="51" customFormat="1" x14ac:dyDescent="0.15"/>
    <row r="186" s="51" customFormat="1" x14ac:dyDescent="0.15"/>
    <row r="187" s="51" customFormat="1" x14ac:dyDescent="0.15"/>
    <row r="188" s="51" customFormat="1" x14ac:dyDescent="0.15"/>
    <row r="189" s="51" customFormat="1" x14ac:dyDescent="0.15"/>
    <row r="190" s="51" customFormat="1" x14ac:dyDescent="0.15"/>
    <row r="191" s="51" customFormat="1" x14ac:dyDescent="0.15"/>
    <row r="192" s="51" customFormat="1" x14ac:dyDescent="0.15"/>
    <row r="193" s="51" customFormat="1" x14ac:dyDescent="0.15"/>
    <row r="194" s="51" customFormat="1" x14ac:dyDescent="0.15"/>
    <row r="195" s="51" customFormat="1" x14ac:dyDescent="0.15"/>
    <row r="196" s="51" customFormat="1" x14ac:dyDescent="0.15"/>
    <row r="197" s="51" customFormat="1" x14ac:dyDescent="0.15"/>
    <row r="198" s="51" customFormat="1" x14ac:dyDescent="0.15"/>
    <row r="199" s="51" customFormat="1" x14ac:dyDescent="0.15"/>
    <row r="200" s="51" customFormat="1" x14ac:dyDescent="0.15"/>
    <row r="201" s="51" customFormat="1" x14ac:dyDescent="0.15"/>
    <row r="202" s="51" customFormat="1" x14ac:dyDescent="0.15"/>
    <row r="203" s="51" customFormat="1" x14ac:dyDescent="0.15"/>
    <row r="204" s="51" customFormat="1" x14ac:dyDescent="0.15"/>
    <row r="205" s="51" customFormat="1" x14ac:dyDescent="0.15"/>
    <row r="206" s="51" customFormat="1" x14ac:dyDescent="0.15"/>
    <row r="207" s="51" customFormat="1" x14ac:dyDescent="0.15"/>
    <row r="208" s="51" customFormat="1" x14ac:dyDescent="0.15"/>
    <row r="209" s="51" customFormat="1" x14ac:dyDescent="0.15"/>
    <row r="210" s="51" customFormat="1" x14ac:dyDescent="0.15"/>
    <row r="211" s="51" customFormat="1" x14ac:dyDescent="0.15"/>
    <row r="212" s="51" customFormat="1" x14ac:dyDescent="0.15"/>
    <row r="213" s="51" customFormat="1" x14ac:dyDescent="0.15"/>
    <row r="214" s="51" customFormat="1" x14ac:dyDescent="0.15"/>
    <row r="215" s="51" customFormat="1" x14ac:dyDescent="0.15"/>
    <row r="216" s="51" customFormat="1" x14ac:dyDescent="0.15"/>
    <row r="217" s="51" customFormat="1" x14ac:dyDescent="0.15"/>
    <row r="218" s="51" customFormat="1" x14ac:dyDescent="0.15"/>
    <row r="219" s="51" customFormat="1" x14ac:dyDescent="0.15"/>
    <row r="220" s="51" customFormat="1" x14ac:dyDescent="0.15"/>
    <row r="221" s="51" customFormat="1" x14ac:dyDescent="0.15"/>
    <row r="222" s="51" customFormat="1" x14ac:dyDescent="0.15"/>
    <row r="223" s="51" customFormat="1" x14ac:dyDescent="0.15"/>
    <row r="224" s="51" customFormat="1" x14ac:dyDescent="0.15"/>
    <row r="225" s="51" customFormat="1" x14ac:dyDescent="0.15"/>
    <row r="226" s="51" customFormat="1" x14ac:dyDescent="0.15"/>
    <row r="227" s="51" customFormat="1" x14ac:dyDescent="0.15"/>
    <row r="228" s="51" customFormat="1" x14ac:dyDescent="0.15"/>
    <row r="229" s="51" customFormat="1" x14ac:dyDescent="0.15"/>
    <row r="230" s="51" customFormat="1" x14ac:dyDescent="0.15"/>
    <row r="231" s="51" customFormat="1" x14ac:dyDescent="0.15"/>
    <row r="232" s="51" customFormat="1" x14ac:dyDescent="0.15"/>
    <row r="233" s="51" customFormat="1" x14ac:dyDescent="0.15"/>
    <row r="234" s="51" customFormat="1" x14ac:dyDescent="0.15"/>
    <row r="235" s="51" customFormat="1" x14ac:dyDescent="0.15"/>
    <row r="236" s="51" customFormat="1" x14ac:dyDescent="0.15"/>
    <row r="237" s="51" customFormat="1" x14ac:dyDescent="0.15"/>
    <row r="238" s="51" customFormat="1" x14ac:dyDescent="0.15"/>
    <row r="239" s="51" customFormat="1" x14ac:dyDescent="0.15"/>
    <row r="240" s="51" customFormat="1" x14ac:dyDescent="0.15"/>
    <row r="241" s="51" customFormat="1" x14ac:dyDescent="0.15"/>
    <row r="242" s="51" customFormat="1" x14ac:dyDescent="0.15"/>
    <row r="243" s="51" customFormat="1" x14ac:dyDescent="0.15"/>
    <row r="244" s="51" customFormat="1" x14ac:dyDescent="0.15"/>
    <row r="245" s="51" customFormat="1" x14ac:dyDescent="0.15"/>
    <row r="246" s="51" customFormat="1" x14ac:dyDescent="0.15"/>
    <row r="247" s="51" customFormat="1" x14ac:dyDescent="0.15"/>
    <row r="248" s="51" customFormat="1" x14ac:dyDescent="0.15"/>
    <row r="249" s="51" customFormat="1" x14ac:dyDescent="0.15"/>
    <row r="250" s="51" customFormat="1" x14ac:dyDescent="0.15"/>
    <row r="251" s="51" customFormat="1" x14ac:dyDescent="0.15"/>
    <row r="252" s="51" customFormat="1" x14ac:dyDescent="0.15"/>
    <row r="253" s="51" customFormat="1" x14ac:dyDescent="0.15"/>
    <row r="254" s="51" customFormat="1" x14ac:dyDescent="0.15"/>
    <row r="255" s="51" customFormat="1" x14ac:dyDescent="0.15"/>
    <row r="256" s="51" customFormat="1" x14ac:dyDescent="0.15"/>
    <row r="257" s="51" customFormat="1" x14ac:dyDescent="0.15"/>
    <row r="258" s="51" customFormat="1" x14ac:dyDescent="0.15"/>
    <row r="259" s="51" customFormat="1" x14ac:dyDescent="0.15"/>
    <row r="260" s="51" customFormat="1" x14ac:dyDescent="0.15"/>
    <row r="261" s="51" customFormat="1" x14ac:dyDescent="0.15"/>
    <row r="262" s="51" customFormat="1" x14ac:dyDescent="0.15"/>
    <row r="263" s="51" customFormat="1" x14ac:dyDescent="0.15"/>
    <row r="264" s="51" customFormat="1" x14ac:dyDescent="0.15"/>
    <row r="265" s="51" customFormat="1" x14ac:dyDescent="0.15"/>
    <row r="266" s="51" customFormat="1" x14ac:dyDescent="0.15"/>
    <row r="267" s="51" customFormat="1" x14ac:dyDescent="0.15"/>
    <row r="268" s="51" customFormat="1" x14ac:dyDescent="0.15"/>
    <row r="269" s="51" customFormat="1" x14ac:dyDescent="0.15"/>
    <row r="270" s="51" customFormat="1" x14ac:dyDescent="0.15"/>
    <row r="271" s="51" customFormat="1" x14ac:dyDescent="0.15"/>
    <row r="272" s="51" customFormat="1" x14ac:dyDescent="0.15"/>
    <row r="273" s="51" customFormat="1" x14ac:dyDescent="0.15"/>
    <row r="274" s="51" customFormat="1" x14ac:dyDescent="0.15"/>
    <row r="275" s="51" customFormat="1" x14ac:dyDescent="0.15"/>
    <row r="276" s="51" customFormat="1" x14ac:dyDescent="0.15"/>
    <row r="277" s="51" customFormat="1" x14ac:dyDescent="0.15"/>
    <row r="278" s="51" customFormat="1" x14ac:dyDescent="0.15"/>
    <row r="279" s="51" customFormat="1" x14ac:dyDescent="0.15"/>
    <row r="280" s="51" customFormat="1" x14ac:dyDescent="0.15"/>
    <row r="281" s="51" customFormat="1" x14ac:dyDescent="0.15"/>
    <row r="282" s="51" customFormat="1" x14ac:dyDescent="0.15"/>
    <row r="283" s="51" customFormat="1" x14ac:dyDescent="0.15"/>
    <row r="284" s="51" customFormat="1" x14ac:dyDescent="0.15"/>
    <row r="285" s="51" customFormat="1" x14ac:dyDescent="0.15"/>
    <row r="286" s="51" customFormat="1" x14ac:dyDescent="0.15"/>
    <row r="287" s="51" customFormat="1" x14ac:dyDescent="0.15"/>
    <row r="288" s="51" customFormat="1" x14ac:dyDescent="0.15"/>
    <row r="289" s="51" customFormat="1" x14ac:dyDescent="0.15"/>
    <row r="290" s="51" customFormat="1" x14ac:dyDescent="0.15"/>
    <row r="291" s="51" customFormat="1" x14ac:dyDescent="0.15"/>
    <row r="292" s="51" customFormat="1" x14ac:dyDescent="0.15"/>
    <row r="293" s="51" customFormat="1" x14ac:dyDescent="0.15"/>
    <row r="294" s="51" customFormat="1" x14ac:dyDescent="0.15"/>
    <row r="295" s="51" customFormat="1" x14ac:dyDescent="0.15"/>
    <row r="296" s="51" customFormat="1" x14ac:dyDescent="0.15"/>
    <row r="297" s="51" customFormat="1" x14ac:dyDescent="0.15"/>
    <row r="298" s="51" customFormat="1" x14ac:dyDescent="0.15"/>
    <row r="299" s="51" customFormat="1" x14ac:dyDescent="0.15"/>
    <row r="300" s="51" customFormat="1" x14ac:dyDescent="0.15"/>
    <row r="301" s="51" customFormat="1" x14ac:dyDescent="0.15"/>
    <row r="302" s="51" customFormat="1" x14ac:dyDescent="0.15"/>
    <row r="303" s="51" customFormat="1" x14ac:dyDescent="0.15"/>
    <row r="304" s="51" customFormat="1" x14ac:dyDescent="0.15"/>
    <row r="305" s="51" customFormat="1" x14ac:dyDescent="0.15"/>
    <row r="306" s="51" customFormat="1" x14ac:dyDescent="0.15"/>
    <row r="307" s="51" customFormat="1" x14ac:dyDescent="0.15"/>
    <row r="308" s="51" customFormat="1" x14ac:dyDescent="0.15"/>
    <row r="309" s="51" customFormat="1" x14ac:dyDescent="0.15"/>
    <row r="310" s="51" customFormat="1" x14ac:dyDescent="0.15"/>
    <row r="311" s="51" customFormat="1" x14ac:dyDescent="0.15"/>
    <row r="312" s="51" customFormat="1" x14ac:dyDescent="0.15"/>
    <row r="313" s="51" customFormat="1" x14ac:dyDescent="0.15"/>
    <row r="314" s="51" customFormat="1" x14ac:dyDescent="0.15"/>
    <row r="315" s="51" customFormat="1" x14ac:dyDescent="0.15"/>
    <row r="316" s="51" customFormat="1" x14ac:dyDescent="0.15"/>
    <row r="317" s="51" customFormat="1" x14ac:dyDescent="0.15"/>
    <row r="318" s="51" customFormat="1" x14ac:dyDescent="0.15"/>
    <row r="319" s="51" customFormat="1" x14ac:dyDescent="0.15"/>
    <row r="320" s="51" customFormat="1" x14ac:dyDescent="0.15"/>
    <row r="321" s="51" customFormat="1" x14ac:dyDescent="0.15"/>
    <row r="322" s="51" customFormat="1" x14ac:dyDescent="0.15"/>
    <row r="323" s="51" customFormat="1" x14ac:dyDescent="0.15"/>
    <row r="324" s="51" customFormat="1" x14ac:dyDescent="0.15"/>
    <row r="325" s="51" customFormat="1" x14ac:dyDescent="0.15"/>
    <row r="326" s="51" customFormat="1" x14ac:dyDescent="0.15"/>
    <row r="327" s="51" customFormat="1" x14ac:dyDescent="0.15"/>
    <row r="328" s="51" customFormat="1" x14ac:dyDescent="0.15"/>
    <row r="329" s="51" customFormat="1" x14ac:dyDescent="0.15"/>
    <row r="330" s="51" customFormat="1" x14ac:dyDescent="0.15"/>
    <row r="331" s="51" customFormat="1" x14ac:dyDescent="0.15"/>
    <row r="332" s="51" customFormat="1" x14ac:dyDescent="0.15"/>
    <row r="333" s="51" customFormat="1" x14ac:dyDescent="0.15"/>
    <row r="334" s="51" customFormat="1" x14ac:dyDescent="0.15"/>
    <row r="335" s="51" customFormat="1" x14ac:dyDescent="0.15"/>
    <row r="336" s="51" customFormat="1" x14ac:dyDescent="0.15"/>
    <row r="337" s="51" customFormat="1" x14ac:dyDescent="0.15"/>
    <row r="338" s="51" customFormat="1" x14ac:dyDescent="0.15"/>
    <row r="339" s="51" customFormat="1" x14ac:dyDescent="0.15"/>
    <row r="340" s="51" customFormat="1" x14ac:dyDescent="0.15"/>
    <row r="341" s="51" customFormat="1" x14ac:dyDescent="0.15"/>
    <row r="342" s="51" customFormat="1" x14ac:dyDescent="0.15"/>
    <row r="343" s="51" customFormat="1" x14ac:dyDescent="0.15"/>
    <row r="344" s="51" customFormat="1" x14ac:dyDescent="0.15"/>
    <row r="345" s="51" customFormat="1" x14ac:dyDescent="0.15"/>
    <row r="346" s="51" customFormat="1" x14ac:dyDescent="0.15"/>
    <row r="347" s="51" customFormat="1" x14ac:dyDescent="0.15"/>
    <row r="348" s="51" customFormat="1" x14ac:dyDescent="0.15"/>
    <row r="349" s="51" customFormat="1" x14ac:dyDescent="0.15"/>
    <row r="350" s="51" customFormat="1" x14ac:dyDescent="0.15"/>
    <row r="351" s="51" customFormat="1" x14ac:dyDescent="0.15"/>
    <row r="352" s="51" customFormat="1" x14ac:dyDescent="0.15"/>
    <row r="353" spans="4:15" s="51" customFormat="1" x14ac:dyDescent="0.15"/>
    <row r="354" spans="4:15" s="51" customFormat="1" x14ac:dyDescent="0.15"/>
    <row r="355" spans="4:15" s="51" customFormat="1" x14ac:dyDescent="0.15">
      <c r="D355" s="57"/>
      <c r="E355" s="57"/>
      <c r="F355" s="57"/>
      <c r="G355" s="57"/>
      <c r="H355" s="57"/>
      <c r="I355" s="57"/>
      <c r="J355" s="57"/>
      <c r="K355" s="57"/>
      <c r="L355" s="57"/>
      <c r="M355" s="57"/>
      <c r="N355" s="57"/>
      <c r="O355" s="57"/>
    </row>
    <row r="356" spans="4:15" s="51" customFormat="1" x14ac:dyDescent="0.15">
      <c r="D356" s="57"/>
      <c r="E356" s="57"/>
      <c r="F356" s="57"/>
      <c r="G356" s="57"/>
      <c r="H356" s="57"/>
      <c r="I356" s="57"/>
      <c r="J356" s="57"/>
      <c r="K356" s="57"/>
      <c r="L356" s="57"/>
      <c r="M356" s="57"/>
      <c r="N356" s="57"/>
      <c r="O356" s="57"/>
    </row>
    <row r="357" spans="4:15" s="51" customFormat="1" x14ac:dyDescent="0.15">
      <c r="D357" s="57"/>
      <c r="E357" s="57"/>
      <c r="F357" s="57"/>
      <c r="G357" s="57"/>
      <c r="H357" s="57"/>
      <c r="I357" s="57"/>
      <c r="J357" s="57"/>
      <c r="K357" s="57"/>
      <c r="L357" s="57"/>
      <c r="M357" s="57"/>
      <c r="N357" s="57"/>
      <c r="O357" s="57"/>
    </row>
  </sheetData>
  <mergeCells count="7">
    <mergeCell ref="B52:O52"/>
    <mergeCell ref="B6:O6"/>
    <mergeCell ref="B1:O1"/>
    <mergeCell ref="B2:O2"/>
    <mergeCell ref="B3:O3"/>
    <mergeCell ref="B17:O17"/>
    <mergeCell ref="B42:O42"/>
  </mergeCells>
  <phoneticPr fontId="7" type="noConversion"/>
  <printOptions horizontalCentered="1"/>
  <pageMargins left="0" right="0" top="0.25" bottom="0.25" header="0.3" footer="0.3"/>
  <pageSetup scale="65" orientation="landscape"/>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288"/>
  <sheetViews>
    <sheetView zoomScale="150" zoomScaleNormal="150" zoomScalePageLayoutView="150" workbookViewId="0">
      <selection activeCell="R3" sqref="R3"/>
    </sheetView>
  </sheetViews>
  <sheetFormatPr baseColWidth="10" defaultColWidth="8.83203125" defaultRowHeight="13" x14ac:dyDescent="0.15"/>
  <cols>
    <col min="1" max="1" width="1.6640625" style="1" customWidth="1"/>
    <col min="2" max="2" width="24.6640625" style="2" customWidth="1"/>
    <col min="3" max="3" width="3.6640625" style="1" hidden="1" customWidth="1"/>
    <col min="4" max="4" width="8.5" style="1" customWidth="1"/>
    <col min="5" max="5" width="6.5" style="5" hidden="1" customWidth="1"/>
    <col min="6" max="6" width="8.5" style="1" customWidth="1"/>
    <col min="7" max="7" width="6" style="5" hidden="1" customWidth="1"/>
    <col min="8" max="8" width="8.5" style="1" customWidth="1"/>
    <col min="9" max="9" width="6" style="5" hidden="1" customWidth="1"/>
    <col min="10" max="10" width="9.33203125" style="1" customWidth="1"/>
    <col min="11" max="11" width="6" style="5" hidden="1" customWidth="1"/>
    <col min="12" max="12" width="9.33203125" style="1" customWidth="1"/>
    <col min="13" max="13" width="6.6640625" style="5" hidden="1" customWidth="1"/>
    <col min="14" max="14" width="9.33203125" style="1" customWidth="1"/>
    <col min="15" max="15" width="6.6640625" style="5" hidden="1" customWidth="1"/>
    <col min="16" max="16" width="9.33203125" style="1" customWidth="1"/>
    <col min="17" max="17" width="7.5" style="5" hidden="1" customWidth="1"/>
    <col min="18" max="18" width="9.33203125" style="1" customWidth="1"/>
    <col min="19" max="19" width="7.5" style="5" hidden="1" customWidth="1"/>
    <col min="20" max="20" width="9.33203125" style="1" customWidth="1"/>
    <col min="21" max="21" width="6" style="5" hidden="1" customWidth="1"/>
    <col min="22" max="22" width="9.33203125" style="1" customWidth="1"/>
    <col min="23" max="23" width="6" style="5" hidden="1" customWidth="1"/>
    <col min="24" max="24" width="9.33203125" style="1" customWidth="1"/>
    <col min="25" max="25" width="6" style="5" hidden="1" customWidth="1"/>
    <col min="26" max="26" width="9.33203125" style="1" customWidth="1"/>
    <col min="27" max="27" width="6" style="5" hidden="1" customWidth="1"/>
    <col min="28" max="28" width="11.33203125" style="1" customWidth="1"/>
    <col min="29" max="29" width="6" style="5" hidden="1" customWidth="1"/>
    <col min="30" max="53" width="8.83203125" style="97"/>
    <col min="54" max="16384" width="8.83203125" style="1"/>
  </cols>
  <sheetData>
    <row r="1" spans="1:53" ht="32.25" customHeight="1" x14ac:dyDescent="0.35">
      <c r="A1" s="207" t="s">
        <v>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53" s="173" customFormat="1" ht="21" customHeight="1" x14ac:dyDescent="0.2">
      <c r="E2" s="174"/>
      <c r="F2" s="175"/>
      <c r="G2" s="174"/>
      <c r="H2" s="175"/>
      <c r="J2" s="175" t="s">
        <v>198</v>
      </c>
      <c r="K2" s="175"/>
      <c r="M2" s="174"/>
      <c r="Q2" s="176" t="s">
        <v>9</v>
      </c>
      <c r="R2" s="177" t="s">
        <v>204</v>
      </c>
      <c r="U2" s="174"/>
      <c r="W2" s="174"/>
      <c r="Y2" s="174"/>
      <c r="AA2" s="174"/>
      <c r="AC2" s="174"/>
    </row>
    <row r="3" spans="1:53" s="6" customFormat="1" ht="4.5" customHeight="1" x14ac:dyDescent="0.15">
      <c r="E3" s="98"/>
      <c r="G3" s="98"/>
      <c r="I3" s="98"/>
      <c r="K3" s="98"/>
      <c r="M3" s="98"/>
      <c r="O3" s="98"/>
      <c r="Q3" s="98"/>
      <c r="S3" s="98"/>
      <c r="U3" s="98"/>
      <c r="W3" s="98"/>
      <c r="Y3" s="98"/>
      <c r="AA3" s="98"/>
      <c r="AC3" s="98"/>
    </row>
    <row r="4" spans="1:53" s="3" customFormat="1" ht="55.5" customHeight="1" x14ac:dyDescent="0.15">
      <c r="A4" s="99"/>
      <c r="C4" s="138" t="s">
        <v>10</v>
      </c>
      <c r="D4" s="139" t="s">
        <v>211</v>
      </c>
      <c r="E4" s="140" t="s">
        <v>163</v>
      </c>
      <c r="F4" s="141" t="s">
        <v>212</v>
      </c>
      <c r="G4" s="138" t="s">
        <v>11</v>
      </c>
      <c r="H4" s="141" t="s">
        <v>213</v>
      </c>
      <c r="I4" s="138" t="s">
        <v>11</v>
      </c>
      <c r="J4" s="141" t="s">
        <v>214</v>
      </c>
      <c r="K4" s="138" t="s">
        <v>11</v>
      </c>
      <c r="L4" s="141" t="s">
        <v>215</v>
      </c>
      <c r="M4" s="138" t="s">
        <v>11</v>
      </c>
      <c r="N4" s="141" t="s">
        <v>216</v>
      </c>
      <c r="O4" s="138" t="s">
        <v>11</v>
      </c>
      <c r="P4" s="141" t="s">
        <v>217</v>
      </c>
      <c r="Q4" s="138" t="s">
        <v>11</v>
      </c>
      <c r="R4" s="141" t="s">
        <v>218</v>
      </c>
      <c r="S4" s="138" t="s">
        <v>11</v>
      </c>
      <c r="T4" s="141" t="s">
        <v>219</v>
      </c>
      <c r="U4" s="138" t="s">
        <v>11</v>
      </c>
      <c r="V4" s="141" t="s">
        <v>220</v>
      </c>
      <c r="W4" s="138" t="s">
        <v>11</v>
      </c>
      <c r="X4" s="141" t="s">
        <v>221</v>
      </c>
      <c r="Y4" s="138" t="s">
        <v>11</v>
      </c>
      <c r="Z4" s="141" t="s">
        <v>222</v>
      </c>
      <c r="AA4" s="142" t="s">
        <v>11</v>
      </c>
      <c r="AB4" s="159" t="s">
        <v>12</v>
      </c>
      <c r="AC4" s="160" t="s">
        <v>13</v>
      </c>
      <c r="AD4" s="99"/>
      <c r="AE4" s="99"/>
      <c r="AF4" s="99"/>
      <c r="AG4" s="99"/>
      <c r="AH4" s="99"/>
      <c r="AI4" s="99"/>
      <c r="AJ4" s="99"/>
      <c r="AK4" s="99"/>
      <c r="AL4" s="99"/>
      <c r="AM4" s="99"/>
      <c r="AN4" s="99"/>
      <c r="AO4" s="99"/>
      <c r="AP4" s="99"/>
      <c r="AQ4" s="99"/>
      <c r="AR4" s="99"/>
      <c r="AS4" s="99"/>
      <c r="AT4" s="99"/>
      <c r="AU4" s="99"/>
      <c r="AV4" s="99"/>
      <c r="AW4" s="99"/>
      <c r="AX4" s="99"/>
      <c r="AY4" s="99"/>
      <c r="AZ4" s="99"/>
      <c r="BA4" s="99"/>
    </row>
    <row r="5" spans="1:53" s="4" customFormat="1" ht="16" customHeight="1" x14ac:dyDescent="0.15">
      <c r="A5" s="100"/>
      <c r="B5" s="192" t="s">
        <v>14</v>
      </c>
      <c r="C5" s="184"/>
      <c r="D5" s="184"/>
      <c r="E5" s="193"/>
      <c r="F5" s="184"/>
      <c r="G5" s="193"/>
      <c r="H5" s="184"/>
      <c r="I5" s="193"/>
      <c r="J5" s="184"/>
      <c r="K5" s="193"/>
      <c r="L5" s="184"/>
      <c r="M5" s="193"/>
      <c r="N5" s="184"/>
      <c r="O5" s="193"/>
      <c r="P5" s="184"/>
      <c r="Q5" s="193"/>
      <c r="R5" s="184"/>
      <c r="S5" s="193"/>
      <c r="T5" s="184"/>
      <c r="U5" s="193"/>
      <c r="V5" s="184"/>
      <c r="W5" s="193"/>
      <c r="X5" s="184"/>
      <c r="Y5" s="193"/>
      <c r="Z5" s="184"/>
      <c r="AA5" s="110"/>
      <c r="AB5" s="157"/>
      <c r="AC5" s="158"/>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row>
    <row r="6" spans="1:53" s="4" customFormat="1" ht="16" customHeight="1" x14ac:dyDescent="0.15">
      <c r="A6" s="100"/>
      <c r="B6" s="111">
        <f>'Cash Flow - Y1'!B8</f>
        <v>0</v>
      </c>
      <c r="C6" s="112"/>
      <c r="D6" s="113">
        <f>'Cash Flow - Y1'!D8</f>
        <v>0</v>
      </c>
      <c r="E6" s="114" t="str">
        <f>IF($D$14=0,"-",(D6*100)/$D$14)</f>
        <v>-</v>
      </c>
      <c r="F6" s="113">
        <f>'Cash Flow - Y1'!E8</f>
        <v>0</v>
      </c>
      <c r="G6" s="114" t="str">
        <f>IF(F$14=0,"-",(F6*100)/F$14)</f>
        <v>-</v>
      </c>
      <c r="H6" s="113">
        <f>'Cash Flow - Y1'!F8</f>
        <v>0</v>
      </c>
      <c r="I6" s="114" t="str">
        <f>IF(H$14=0,"-",(H6*100)/H$14)</f>
        <v>-</v>
      </c>
      <c r="J6" s="113">
        <f>'Cash Flow - Y1'!G8</f>
        <v>0</v>
      </c>
      <c r="K6" s="114" t="str">
        <f>IF(J$14=0,"-",(J6*100)/J$14)</f>
        <v>-</v>
      </c>
      <c r="L6" s="113">
        <f>'Cash Flow - Y1'!H8</f>
        <v>0</v>
      </c>
      <c r="M6" s="114" t="str">
        <f>IF(L$14=0,"-",(L6*100)/L$14)</f>
        <v>-</v>
      </c>
      <c r="N6" s="113">
        <f>'Cash Flow - Y1'!I8</f>
        <v>0</v>
      </c>
      <c r="O6" s="114" t="str">
        <f>IF(N$14=0,"-",(N6*100)/N$14)</f>
        <v>-</v>
      </c>
      <c r="P6" s="113">
        <f>'Cash Flow - Y1'!J8</f>
        <v>0</v>
      </c>
      <c r="Q6" s="114" t="str">
        <f>IF(P$14=0,"-",(P6*100)/P$14)</f>
        <v>-</v>
      </c>
      <c r="R6" s="113">
        <f>'Cash Flow - Y1'!K8</f>
        <v>0</v>
      </c>
      <c r="S6" s="114" t="str">
        <f>IF(R$14=0,"-",(R6*100)/R$14)</f>
        <v>-</v>
      </c>
      <c r="T6" s="113">
        <f>'Cash Flow - Y1'!L8</f>
        <v>0</v>
      </c>
      <c r="U6" s="114" t="str">
        <f>IF(T$14=0,"-",(T6*100)/T$14)</f>
        <v>-</v>
      </c>
      <c r="V6" s="113">
        <f>'Cash Flow - Y1'!M8</f>
        <v>0</v>
      </c>
      <c r="W6" s="114" t="str">
        <f>IF(V$14=0,"-",(V6*100)/V$14)</f>
        <v>-</v>
      </c>
      <c r="X6" s="113">
        <f>'Cash Flow - Y1'!N8</f>
        <v>0</v>
      </c>
      <c r="Y6" s="114" t="str">
        <f>IF(X$14=0,"-",(X6*100)/X$14)</f>
        <v>-</v>
      </c>
      <c r="Z6" s="113">
        <f>'Cash Flow - Y1'!O8</f>
        <v>0</v>
      </c>
      <c r="AA6" s="114" t="str">
        <f>IF(Z$14=0,"-",(Z6*100)/Z$14)</f>
        <v>-</v>
      </c>
      <c r="AB6" s="113">
        <f>SUM(D6+F6+H6+J6+L6+N6+P6+R6+T6+V6+X6+Z6)</f>
        <v>0</v>
      </c>
      <c r="AC6" s="115" t="str">
        <f>IF(AB$14=0,"-",(AB6*100)/AB$14)</f>
        <v>-</v>
      </c>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s="4" customFormat="1" ht="16" customHeight="1" x14ac:dyDescent="0.15">
      <c r="A7" s="100"/>
      <c r="B7" s="111">
        <f>'Cash Flow - Y1'!B9</f>
        <v>0</v>
      </c>
      <c r="C7" s="112"/>
      <c r="D7" s="113">
        <f>'Cash Flow - Y1'!D9</f>
        <v>0</v>
      </c>
      <c r="E7" s="114" t="str">
        <f>IF($D$14=0,"-",(D7*100)/$D$14)</f>
        <v>-</v>
      </c>
      <c r="F7" s="113">
        <f>'Cash Flow - Y1'!E9</f>
        <v>0</v>
      </c>
      <c r="G7" s="114" t="str">
        <f>IF(F$14=0,"-",(F7*100)/F$14)</f>
        <v>-</v>
      </c>
      <c r="H7" s="113">
        <f>'Cash Flow - Y1'!F9</f>
        <v>0</v>
      </c>
      <c r="I7" s="114" t="str">
        <f>IF(H$14=0,"-",(H7*100)/H$14)</f>
        <v>-</v>
      </c>
      <c r="J7" s="113">
        <f>'Cash Flow - Y1'!G9</f>
        <v>0</v>
      </c>
      <c r="K7" s="114" t="str">
        <f>IF(J$14=0,"-",(J7*100)/J$14)</f>
        <v>-</v>
      </c>
      <c r="L7" s="113">
        <f>'Cash Flow - Y1'!H9</f>
        <v>0</v>
      </c>
      <c r="M7" s="114" t="str">
        <f>IF(L$14=0,"-",(L7*100)/L$14)</f>
        <v>-</v>
      </c>
      <c r="N7" s="113">
        <f>'Cash Flow - Y1'!I9</f>
        <v>0</v>
      </c>
      <c r="O7" s="114" t="str">
        <f>IF(N$14=0,"-",(N7*100)/N$14)</f>
        <v>-</v>
      </c>
      <c r="P7" s="113">
        <f>'Cash Flow - Y1'!J9</f>
        <v>0</v>
      </c>
      <c r="Q7" s="114" t="str">
        <f>IF(P$14=0,"-",(P7*100)/P$14)</f>
        <v>-</v>
      </c>
      <c r="R7" s="113">
        <f>'Cash Flow - Y1'!K9</f>
        <v>0</v>
      </c>
      <c r="S7" s="114" t="str">
        <f>IF(R$14=0,"-",(R7*100)/R$14)</f>
        <v>-</v>
      </c>
      <c r="T7" s="113">
        <f>'Cash Flow - Y1'!L9</f>
        <v>0</v>
      </c>
      <c r="U7" s="114" t="str">
        <f>IF(T$14=0,"-",(T7*100)/T$14)</f>
        <v>-</v>
      </c>
      <c r="V7" s="113">
        <f>'Cash Flow - Y1'!M9</f>
        <v>0</v>
      </c>
      <c r="W7" s="114" t="str">
        <f>IF(V$14=0,"-",(V7*100)/V$14)</f>
        <v>-</v>
      </c>
      <c r="X7" s="113">
        <f>'Cash Flow - Y1'!N9</f>
        <v>0</v>
      </c>
      <c r="Y7" s="114" t="str">
        <f>IF(X$14=0,"-",(X7*100)/X$14)</f>
        <v>-</v>
      </c>
      <c r="Z7" s="113">
        <f>'Cash Flow - Y1'!O9</f>
        <v>0</v>
      </c>
      <c r="AA7" s="114" t="str">
        <f>IF(Z$14=0,"-",(Z7*100)/Z$14)</f>
        <v>-</v>
      </c>
      <c r="AB7" s="113">
        <f t="shared" ref="AB7:AB9" si="0">SUM(D7+F7+H7+J7+L7+N7+P7+R7+T7+V7+X7+Z7)</f>
        <v>0</v>
      </c>
      <c r="AC7" s="115" t="str">
        <f>IF(AB$14=0,"-",(AB7*100)/AB$14)</f>
        <v>-</v>
      </c>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row>
    <row r="8" spans="1:53" s="4" customFormat="1" ht="16" customHeight="1" x14ac:dyDescent="0.15">
      <c r="A8" s="100"/>
      <c r="B8" s="111">
        <f>'Cash Flow - Y1'!B10</f>
        <v>0</v>
      </c>
      <c r="C8" s="112"/>
      <c r="D8" s="113">
        <f>'Cash Flow - Y1'!D10</f>
        <v>0</v>
      </c>
      <c r="E8" s="114" t="str">
        <f>IF($D$14=0,"-",(D8*100)/$D$14)</f>
        <v>-</v>
      </c>
      <c r="F8" s="113">
        <f>'Cash Flow - Y1'!E10</f>
        <v>0</v>
      </c>
      <c r="G8" s="114" t="str">
        <f>IF(F$14=0,"-",(F8*100)/F$14)</f>
        <v>-</v>
      </c>
      <c r="H8" s="113">
        <f>'Cash Flow - Y1'!F10</f>
        <v>0</v>
      </c>
      <c r="I8" s="114" t="str">
        <f>IF(H$14=0,"-",(H8*100)/H$14)</f>
        <v>-</v>
      </c>
      <c r="J8" s="113">
        <f>'Cash Flow - Y1'!G10</f>
        <v>0</v>
      </c>
      <c r="K8" s="114" t="str">
        <f>IF(J$14=0,"-",(J8*100)/J$14)</f>
        <v>-</v>
      </c>
      <c r="L8" s="113">
        <f>'Cash Flow - Y1'!H10</f>
        <v>0</v>
      </c>
      <c r="M8" s="114" t="str">
        <f>IF(L$14=0,"-",(L8*100)/L$14)</f>
        <v>-</v>
      </c>
      <c r="N8" s="113">
        <f>'Cash Flow - Y1'!I10</f>
        <v>0</v>
      </c>
      <c r="O8" s="114" t="str">
        <f>IF(N$14=0,"-",(N8*100)/N$14)</f>
        <v>-</v>
      </c>
      <c r="P8" s="113">
        <f>'Cash Flow - Y1'!J10</f>
        <v>0</v>
      </c>
      <c r="Q8" s="114" t="str">
        <f>IF(P$14=0,"-",(P8*100)/P$14)</f>
        <v>-</v>
      </c>
      <c r="R8" s="113">
        <f>'Cash Flow - Y1'!K10</f>
        <v>0</v>
      </c>
      <c r="S8" s="114" t="str">
        <f>IF(R$14=0,"-",(R8*100)/R$14)</f>
        <v>-</v>
      </c>
      <c r="T8" s="113">
        <f>'Cash Flow - Y1'!L10</f>
        <v>0</v>
      </c>
      <c r="U8" s="114" t="str">
        <f>IF(T$14=0,"-",(T8*100)/T$14)</f>
        <v>-</v>
      </c>
      <c r="V8" s="113">
        <f>'Cash Flow - Y1'!M10</f>
        <v>0</v>
      </c>
      <c r="W8" s="114" t="str">
        <f>IF(V$14=0,"-",(V8*100)/V$14)</f>
        <v>-</v>
      </c>
      <c r="X8" s="113">
        <f>'Cash Flow - Y1'!N10</f>
        <v>0</v>
      </c>
      <c r="Y8" s="114" t="str">
        <f>IF(X$14=0,"-",(X8*100)/X$14)</f>
        <v>-</v>
      </c>
      <c r="Z8" s="113">
        <f>'Cash Flow - Y1'!O10</f>
        <v>0</v>
      </c>
      <c r="AA8" s="114" t="str">
        <f>IF(Z$14=0,"-",(Z8*100)/Z$14)</f>
        <v>-</v>
      </c>
      <c r="AB8" s="113">
        <f t="shared" si="0"/>
        <v>0</v>
      </c>
      <c r="AC8" s="115" t="str">
        <f>IF(AB$14=0,"-",(AB8*100)/AB$14)</f>
        <v>-</v>
      </c>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s="4" customFormat="1" ht="16" customHeight="1" thickBot="1" x14ac:dyDescent="0.2">
      <c r="A9" s="100"/>
      <c r="B9" s="111" t="str">
        <f>'Cash Flow - Y1'!B11</f>
        <v xml:space="preserve"> </v>
      </c>
      <c r="C9" s="112"/>
      <c r="D9" s="113">
        <f>'Cash Flow - Y1'!D11</f>
        <v>0</v>
      </c>
      <c r="E9" s="114" t="str">
        <f>IF($D$14=0,"-",(D9*100)/$D$14)</f>
        <v>-</v>
      </c>
      <c r="F9" s="113">
        <f>'Cash Flow - Y1'!E11</f>
        <v>0</v>
      </c>
      <c r="G9" s="114" t="str">
        <f>IF(F$14=0,"-",(F9*100)/F$14)</f>
        <v>-</v>
      </c>
      <c r="H9" s="113">
        <f>'Cash Flow - Y1'!F11</f>
        <v>0</v>
      </c>
      <c r="I9" s="114" t="str">
        <f>IF(H$14=0,"-",(H9*100)/H$14)</f>
        <v>-</v>
      </c>
      <c r="J9" s="113">
        <f>'Cash Flow - Y1'!G11</f>
        <v>0</v>
      </c>
      <c r="K9" s="114" t="str">
        <f>IF(J$14=0,"-",(J9*100)/J$14)</f>
        <v>-</v>
      </c>
      <c r="L9" s="113">
        <f>'Cash Flow - Y1'!H11</f>
        <v>0</v>
      </c>
      <c r="M9" s="114" t="str">
        <f>IF(L$14=0,"-",(L9*100)/L$14)</f>
        <v>-</v>
      </c>
      <c r="N9" s="113">
        <f>'Cash Flow - Y1'!I11</f>
        <v>0</v>
      </c>
      <c r="O9" s="114" t="str">
        <f>IF(N$14=0,"-",(N9*100)/N$14)</f>
        <v>-</v>
      </c>
      <c r="P9" s="113">
        <f>'Cash Flow - Y1'!J11</f>
        <v>0</v>
      </c>
      <c r="Q9" s="114" t="str">
        <f>IF(P$14=0,"-",(P9*100)/P$14)</f>
        <v>-</v>
      </c>
      <c r="R9" s="113">
        <f>'Cash Flow - Y1'!K11</f>
        <v>0</v>
      </c>
      <c r="S9" s="114" t="str">
        <f>IF(R$14=0,"-",(R9*100)/R$14)</f>
        <v>-</v>
      </c>
      <c r="T9" s="113">
        <f>'Cash Flow - Y1'!L11</f>
        <v>0</v>
      </c>
      <c r="U9" s="114" t="str">
        <f>IF(T$14=0,"-",(T9*100)/T$14)</f>
        <v>-</v>
      </c>
      <c r="V9" s="113">
        <f>'Cash Flow - Y1'!M11</f>
        <v>0</v>
      </c>
      <c r="W9" s="114" t="str">
        <f>IF(V$14=0,"-",(V9*100)/V$14)</f>
        <v>-</v>
      </c>
      <c r="X9" s="113">
        <f>'Cash Flow - Y1'!N11</f>
        <v>0</v>
      </c>
      <c r="Y9" s="114" t="str">
        <f>IF(X$14=0,"-",(X9*100)/X$14)</f>
        <v>-</v>
      </c>
      <c r="Z9" s="113">
        <f>'Cash Flow - Y1'!O11</f>
        <v>0</v>
      </c>
      <c r="AA9" s="114" t="str">
        <f>IF(Z$14=0,"-",(Z9*100)/Z$14)</f>
        <v>-</v>
      </c>
      <c r="AB9" s="113">
        <f t="shared" si="0"/>
        <v>0</v>
      </c>
      <c r="AC9" s="115" t="str">
        <f>IF(AB$14=0,"-",(AB9*100)/AB$14)</f>
        <v>-</v>
      </c>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row>
    <row r="10" spans="1:53" s="4" customFormat="1" ht="16" hidden="1" customHeight="1" thickBot="1" x14ac:dyDescent="0.2">
      <c r="A10" s="100"/>
      <c r="B10" s="116" t="s">
        <v>1</v>
      </c>
      <c r="C10" s="117"/>
      <c r="D10" s="118"/>
      <c r="E10" s="114" t="str">
        <f>IF($D$14=0,"-",(D10*100)/$D$14)</f>
        <v>-</v>
      </c>
      <c r="F10" s="113"/>
      <c r="G10" s="114" t="str">
        <f>IF(F$14=0,"-",(F10*100)/F$14)</f>
        <v>-</v>
      </c>
      <c r="H10" s="113"/>
      <c r="I10" s="114" t="str">
        <f>IF(H$14=0,"-",(H10*100)/H$14)</f>
        <v>-</v>
      </c>
      <c r="J10" s="113"/>
      <c r="K10" s="114" t="str">
        <f>IF(J$14=0,"-",(J10*100)/J$14)</f>
        <v>-</v>
      </c>
      <c r="L10" s="113"/>
      <c r="M10" s="114" t="str">
        <f>IF(L$14=0,"-",(L10*100)/L$14)</f>
        <v>-</v>
      </c>
      <c r="N10" s="113"/>
      <c r="O10" s="114" t="str">
        <f>IF(N$14=0,"-",(N10*100)/N$14)</f>
        <v>-</v>
      </c>
      <c r="P10" s="113"/>
      <c r="Q10" s="114" t="str">
        <f>IF(P$14=0,"-",(P10*100)/P$14)</f>
        <v>-</v>
      </c>
      <c r="R10" s="113"/>
      <c r="S10" s="114" t="str">
        <f>IF(R$14=0,"-",(R10*100)/R$14)</f>
        <v>-</v>
      </c>
      <c r="T10" s="113"/>
      <c r="U10" s="114" t="str">
        <f>IF(T$14=0,"-",(T10*100)/T$14)</f>
        <v>-</v>
      </c>
      <c r="V10" s="118"/>
      <c r="W10" s="114" t="str">
        <f>IF(V$14=0,"-",(V10*100)/V$14)</f>
        <v>-</v>
      </c>
      <c r="X10" s="113"/>
      <c r="Y10" s="114" t="str">
        <f>IF(X$14=0,"-",(X10*100)/X$14)</f>
        <v>-</v>
      </c>
      <c r="Z10" s="119"/>
      <c r="AA10" s="114" t="str">
        <f>IF(Z$14=0,"-",(Z10*100)/Z$14)</f>
        <v>-</v>
      </c>
      <c r="AB10" s="118"/>
      <c r="AC10" s="115" t="str">
        <f>IF(AB$14=0,"-",(AB10*100)/AB$14)</f>
        <v>-</v>
      </c>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s="4" customFormat="1" ht="16" hidden="1" customHeight="1" x14ac:dyDescent="0.15">
      <c r="A11" s="100"/>
      <c r="B11" s="120" t="s">
        <v>15</v>
      </c>
      <c r="C11" s="121"/>
      <c r="D11" s="122"/>
      <c r="E11" s="123" t="str">
        <f t="shared" ref="E11:E13" si="1">IF($D$14=0,"-",(D11*100)/$D$14)</f>
        <v>-</v>
      </c>
      <c r="F11" s="122"/>
      <c r="G11" s="123" t="str">
        <f t="shared" ref="G11:G13" si="2">IF(F$14=0,"-",(F11*100)/F$14)</f>
        <v>-</v>
      </c>
      <c r="H11" s="122"/>
      <c r="I11" s="123" t="str">
        <f t="shared" ref="I11:I13" si="3">IF(H$14=0,"-",(H11*100)/H$14)</f>
        <v>-</v>
      </c>
      <c r="J11" s="122"/>
      <c r="K11" s="123" t="str">
        <f t="shared" ref="K11:K13" si="4">IF(J$14=0,"-",(J11*100)/J$14)</f>
        <v>-</v>
      </c>
      <c r="L11" s="122"/>
      <c r="M11" s="123" t="str">
        <f t="shared" ref="M11:M13" si="5">IF(L$14=0,"-",(L11*100)/L$14)</f>
        <v>-</v>
      </c>
      <c r="N11" s="122"/>
      <c r="O11" s="123" t="str">
        <f t="shared" ref="O11:O13" si="6">IF(N$14=0,"-",(N11*100)/N$14)</f>
        <v>-</v>
      </c>
      <c r="P11" s="122"/>
      <c r="Q11" s="123" t="str">
        <f t="shared" ref="Q11:Q13" si="7">IF(P$14=0,"-",(P11*100)/P$14)</f>
        <v>-</v>
      </c>
      <c r="R11" s="122"/>
      <c r="S11" s="123" t="str">
        <f t="shared" ref="S11:S13" si="8">IF(R$14=0,"-",(R11*100)/R$14)</f>
        <v>-</v>
      </c>
      <c r="T11" s="122"/>
      <c r="U11" s="123" t="str">
        <f t="shared" ref="U11:U13" si="9">IF(T$14=0,"-",(T11*100)/T$14)</f>
        <v>-</v>
      </c>
      <c r="V11" s="122"/>
      <c r="W11" s="123" t="str">
        <f t="shared" ref="W11:W13" si="10">IF(V$14=0,"-",(V11*100)/V$14)</f>
        <v>-</v>
      </c>
      <c r="X11" s="122"/>
      <c r="Y11" s="123" t="str">
        <f t="shared" ref="Y11:Y13" si="11">IF(X$14=0,"-",(X11*100)/X$14)</f>
        <v>-</v>
      </c>
      <c r="Z11" s="122"/>
      <c r="AA11" s="123" t="str">
        <f t="shared" ref="AA11:AA13" si="12">IF(Z$14=0,"-",(Z11*100)/Z$14)</f>
        <v>-</v>
      </c>
      <c r="AB11" s="122"/>
      <c r="AC11" s="115" t="str">
        <f t="shared" ref="AC11:AC13" si="13">IF(AB$14=0,"-",(AB11*100)/AB$14)</f>
        <v>-</v>
      </c>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s="4" customFormat="1" ht="16" hidden="1" customHeight="1" x14ac:dyDescent="0.15">
      <c r="A12" s="100"/>
      <c r="B12" s="116" t="s">
        <v>16</v>
      </c>
      <c r="C12" s="117"/>
      <c r="D12" s="118"/>
      <c r="E12" s="123" t="str">
        <f t="shared" si="1"/>
        <v>-</v>
      </c>
      <c r="F12" s="118"/>
      <c r="G12" s="123" t="str">
        <f t="shared" si="2"/>
        <v>-</v>
      </c>
      <c r="H12" s="118"/>
      <c r="I12" s="123" t="str">
        <f t="shared" si="3"/>
        <v>-</v>
      </c>
      <c r="J12" s="118"/>
      <c r="K12" s="123" t="str">
        <f t="shared" si="4"/>
        <v>-</v>
      </c>
      <c r="L12" s="118"/>
      <c r="M12" s="123" t="str">
        <f t="shared" si="5"/>
        <v>-</v>
      </c>
      <c r="N12" s="118"/>
      <c r="O12" s="123" t="str">
        <f t="shared" si="6"/>
        <v>-</v>
      </c>
      <c r="P12" s="118"/>
      <c r="Q12" s="123" t="str">
        <f t="shared" si="7"/>
        <v>-</v>
      </c>
      <c r="R12" s="118"/>
      <c r="S12" s="123" t="str">
        <f t="shared" si="8"/>
        <v>-</v>
      </c>
      <c r="T12" s="118"/>
      <c r="U12" s="123" t="str">
        <f t="shared" si="9"/>
        <v>-</v>
      </c>
      <c r="V12" s="118"/>
      <c r="W12" s="123" t="str">
        <f t="shared" si="10"/>
        <v>-</v>
      </c>
      <c r="X12" s="118"/>
      <c r="Y12" s="123" t="str">
        <f t="shared" si="11"/>
        <v>-</v>
      </c>
      <c r="Z12" s="118"/>
      <c r="AA12" s="123" t="str">
        <f t="shared" si="12"/>
        <v>-</v>
      </c>
      <c r="AB12" s="118"/>
      <c r="AC12" s="115" t="str">
        <f t="shared" si="13"/>
        <v>-</v>
      </c>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row>
    <row r="13" spans="1:53" s="4" customFormat="1" ht="16" hidden="1" customHeight="1" thickBot="1" x14ac:dyDescent="0.2">
      <c r="A13" s="100"/>
      <c r="B13" s="134" t="s">
        <v>17</v>
      </c>
      <c r="C13" s="135"/>
      <c r="D13" s="136"/>
      <c r="E13" s="137" t="str">
        <f t="shared" si="1"/>
        <v>-</v>
      </c>
      <c r="F13" s="136"/>
      <c r="G13" s="137" t="str">
        <f t="shared" si="2"/>
        <v>-</v>
      </c>
      <c r="H13" s="136"/>
      <c r="I13" s="137" t="str">
        <f t="shared" si="3"/>
        <v>-</v>
      </c>
      <c r="J13" s="136"/>
      <c r="K13" s="137" t="str">
        <f t="shared" si="4"/>
        <v>-</v>
      </c>
      <c r="L13" s="136"/>
      <c r="M13" s="137" t="str">
        <f t="shared" si="5"/>
        <v>-</v>
      </c>
      <c r="N13" s="136"/>
      <c r="O13" s="137" t="str">
        <f t="shared" si="6"/>
        <v>-</v>
      </c>
      <c r="P13" s="136"/>
      <c r="Q13" s="137" t="str">
        <f t="shared" si="7"/>
        <v>-</v>
      </c>
      <c r="R13" s="136"/>
      <c r="S13" s="137" t="str">
        <f t="shared" si="8"/>
        <v>-</v>
      </c>
      <c r="T13" s="136"/>
      <c r="U13" s="137" t="str">
        <f t="shared" si="9"/>
        <v>-</v>
      </c>
      <c r="V13" s="136"/>
      <c r="W13" s="137" t="str">
        <f t="shared" si="10"/>
        <v>-</v>
      </c>
      <c r="X13" s="136"/>
      <c r="Y13" s="137" t="str">
        <f t="shared" si="11"/>
        <v>-</v>
      </c>
      <c r="Z13" s="136"/>
      <c r="AA13" s="137" t="str">
        <f t="shared" si="12"/>
        <v>-</v>
      </c>
      <c r="AB13" s="136"/>
      <c r="AC13" s="129" t="str">
        <f t="shared" si="13"/>
        <v>-</v>
      </c>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row>
    <row r="14" spans="1:53" s="4" customFormat="1" ht="16" customHeight="1" thickTop="1" thickBot="1" x14ac:dyDescent="0.2">
      <c r="A14" s="100"/>
      <c r="B14" s="132" t="s">
        <v>18</v>
      </c>
      <c r="C14" s="133"/>
      <c r="D14" s="130">
        <f t="shared" ref="D14:AC14" si="14">SUM(D6:D13)</f>
        <v>0</v>
      </c>
      <c r="E14" s="131">
        <f t="shared" si="14"/>
        <v>0</v>
      </c>
      <c r="F14" s="130">
        <f t="shared" si="14"/>
        <v>0</v>
      </c>
      <c r="G14" s="131">
        <f t="shared" si="14"/>
        <v>0</v>
      </c>
      <c r="H14" s="130">
        <f t="shared" si="14"/>
        <v>0</v>
      </c>
      <c r="I14" s="131">
        <f t="shared" si="14"/>
        <v>0</v>
      </c>
      <c r="J14" s="130">
        <f t="shared" si="14"/>
        <v>0</v>
      </c>
      <c r="K14" s="131">
        <f t="shared" si="14"/>
        <v>0</v>
      </c>
      <c r="L14" s="130">
        <f t="shared" si="14"/>
        <v>0</v>
      </c>
      <c r="M14" s="131">
        <f t="shared" si="14"/>
        <v>0</v>
      </c>
      <c r="N14" s="130">
        <f t="shared" si="14"/>
        <v>0</v>
      </c>
      <c r="O14" s="131">
        <f t="shared" si="14"/>
        <v>0</v>
      </c>
      <c r="P14" s="130">
        <f t="shared" si="14"/>
        <v>0</v>
      </c>
      <c r="Q14" s="131">
        <f t="shared" si="14"/>
        <v>0</v>
      </c>
      <c r="R14" s="130">
        <f t="shared" si="14"/>
        <v>0</v>
      </c>
      <c r="S14" s="131">
        <f t="shared" si="14"/>
        <v>0</v>
      </c>
      <c r="T14" s="130">
        <f t="shared" si="14"/>
        <v>0</v>
      </c>
      <c r="U14" s="131">
        <f t="shared" si="14"/>
        <v>0</v>
      </c>
      <c r="V14" s="130">
        <f t="shared" si="14"/>
        <v>0</v>
      </c>
      <c r="W14" s="131">
        <f t="shared" si="14"/>
        <v>0</v>
      </c>
      <c r="X14" s="130">
        <f t="shared" si="14"/>
        <v>0</v>
      </c>
      <c r="Y14" s="131">
        <f t="shared" si="14"/>
        <v>0</v>
      </c>
      <c r="Z14" s="130">
        <f t="shared" si="14"/>
        <v>0</v>
      </c>
      <c r="AA14" s="131">
        <f t="shared" si="14"/>
        <v>0</v>
      </c>
      <c r="AB14" s="161">
        <f t="shared" si="14"/>
        <v>0</v>
      </c>
      <c r="AC14" s="162">
        <f t="shared" si="14"/>
        <v>0</v>
      </c>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s="101" customFormat="1" ht="8" customHeight="1" x14ac:dyDescent="0.15">
      <c r="B15" s="107"/>
      <c r="E15" s="108"/>
      <c r="G15" s="108"/>
      <c r="I15" s="108"/>
      <c r="K15" s="108"/>
      <c r="M15" s="108"/>
      <c r="O15" s="108"/>
      <c r="Q15" s="108"/>
      <c r="S15" s="108"/>
      <c r="U15" s="108"/>
      <c r="W15" s="108"/>
      <c r="Y15" s="108"/>
      <c r="AA15" s="108"/>
      <c r="AC15" s="109"/>
    </row>
    <row r="16" spans="1:53" s="4" customFormat="1" ht="16" customHeight="1" x14ac:dyDescent="0.15">
      <c r="A16" s="100"/>
      <c r="B16" s="192" t="s">
        <v>19</v>
      </c>
      <c r="C16" s="194"/>
      <c r="D16" s="184"/>
      <c r="E16" s="195"/>
      <c r="F16" s="184"/>
      <c r="G16" s="195"/>
      <c r="H16" s="184"/>
      <c r="I16" s="195"/>
      <c r="J16" s="184"/>
      <c r="K16" s="195"/>
      <c r="L16" s="184"/>
      <c r="M16" s="195"/>
      <c r="N16" s="184"/>
      <c r="O16" s="195"/>
      <c r="P16" s="184"/>
      <c r="Q16" s="195"/>
      <c r="R16" s="184"/>
      <c r="S16" s="195"/>
      <c r="T16" s="184"/>
      <c r="U16" s="195"/>
      <c r="V16" s="184"/>
      <c r="W16" s="195"/>
      <c r="X16" s="184"/>
      <c r="Y16" s="195"/>
      <c r="Z16" s="184"/>
      <c r="AA16" s="195"/>
      <c r="AB16" s="184"/>
      <c r="AC16" s="124"/>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row>
    <row r="17" spans="1:53" s="4" customFormat="1" ht="16" customHeight="1" x14ac:dyDescent="0.15">
      <c r="A17" s="100"/>
      <c r="B17" s="111" t="s">
        <v>165</v>
      </c>
      <c r="C17" s="112"/>
      <c r="D17" s="113">
        <v>0</v>
      </c>
      <c r="E17" s="114" t="str">
        <f>IF(D6=0,"-",(D17*100)/D6)</f>
        <v>-</v>
      </c>
      <c r="F17" s="113">
        <v>0</v>
      </c>
      <c r="G17" s="114" t="str">
        <f>IF(F6=0,"-",(F17*100)/F6)</f>
        <v>-</v>
      </c>
      <c r="H17" s="113">
        <v>0</v>
      </c>
      <c r="I17" s="114" t="str">
        <f>IF(H6=0,"-",(H17*100)/H6)</f>
        <v>-</v>
      </c>
      <c r="J17" s="113">
        <v>0</v>
      </c>
      <c r="K17" s="114" t="str">
        <f>IF(J6=0,"-",(J17*100)/J6)</f>
        <v>-</v>
      </c>
      <c r="L17" s="113">
        <v>0</v>
      </c>
      <c r="M17" s="114" t="str">
        <f>IF(L6=0,"-",(L17*100)/L6)</f>
        <v>-</v>
      </c>
      <c r="N17" s="113">
        <v>0</v>
      </c>
      <c r="O17" s="114" t="str">
        <f>IF(N6=0,"-",(N17*100)/N6)</f>
        <v>-</v>
      </c>
      <c r="P17" s="113">
        <v>0</v>
      </c>
      <c r="Q17" s="114" t="str">
        <f>IF(P6=0,"-",(P17*100)/P6)</f>
        <v>-</v>
      </c>
      <c r="R17" s="113">
        <v>0</v>
      </c>
      <c r="S17" s="114" t="str">
        <f>IF(R6=0,"-",(R17*100)/R6)</f>
        <v>-</v>
      </c>
      <c r="T17" s="113">
        <v>0</v>
      </c>
      <c r="U17" s="114" t="str">
        <f>IF(T6=0,"-",(T17*100)/T6)</f>
        <v>-</v>
      </c>
      <c r="V17" s="113">
        <v>0</v>
      </c>
      <c r="W17" s="114" t="str">
        <f>IF(V6=0,"-",(V17*100)/V6)</f>
        <v>-</v>
      </c>
      <c r="X17" s="113">
        <v>0</v>
      </c>
      <c r="Y17" s="114" t="str">
        <f>IF(X6=0,"-",(X17*100)/X6)</f>
        <v>-</v>
      </c>
      <c r="Z17" s="113">
        <v>0</v>
      </c>
      <c r="AA17" s="114" t="str">
        <f>IF(Z6=0,"-",(Z17*100)/Z6)</f>
        <v>-</v>
      </c>
      <c r="AB17" s="113">
        <f>SUM(D17+F17+H17+J17+L17+N17+P17+R17+T17+V17+X17+Z17)</f>
        <v>0</v>
      </c>
      <c r="AC17" s="115" t="str">
        <f>IF(AB6=0,"-",(AB17*100)/AB6)</f>
        <v>-</v>
      </c>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row>
    <row r="18" spans="1:53" s="4" customFormat="1" ht="16" customHeight="1" x14ac:dyDescent="0.15">
      <c r="A18" s="100"/>
      <c r="B18" s="111" t="s">
        <v>166</v>
      </c>
      <c r="C18" s="112"/>
      <c r="D18" s="113">
        <v>0</v>
      </c>
      <c r="E18" s="114" t="str">
        <f t="shared" ref="E18:E27" si="15">IF(D7=0,"-",(D18*100)/D7)</f>
        <v>-</v>
      </c>
      <c r="F18" s="113"/>
      <c r="G18" s="114" t="str">
        <f t="shared" ref="G18:G25" si="16">IF(F7=0,"-",(F18*100)/F7)</f>
        <v>-</v>
      </c>
      <c r="H18" s="113">
        <v>0</v>
      </c>
      <c r="I18" s="114" t="str">
        <f t="shared" ref="I18:I25" si="17">IF(H7=0,"-",(H18*100)/H7)</f>
        <v>-</v>
      </c>
      <c r="J18" s="113">
        <v>0</v>
      </c>
      <c r="K18" s="114" t="str">
        <f t="shared" ref="K18:K25" si="18">IF(J7=0,"-",(J18*100)/J7)</f>
        <v>-</v>
      </c>
      <c r="L18" s="113">
        <v>0</v>
      </c>
      <c r="M18" s="114" t="str">
        <f t="shared" ref="M18:M25" si="19">IF(L7=0,"-",(L18*100)/L7)</f>
        <v>-</v>
      </c>
      <c r="N18" s="113">
        <v>0</v>
      </c>
      <c r="O18" s="114" t="str">
        <f t="shared" ref="O18:O25" si="20">IF(N7=0,"-",(N18*100)/N7)</f>
        <v>-</v>
      </c>
      <c r="P18" s="113">
        <v>0</v>
      </c>
      <c r="Q18" s="114" t="str">
        <f t="shared" ref="Q18:Q25" si="21">IF(P7=0,"-",(P18*100)/P7)</f>
        <v>-</v>
      </c>
      <c r="R18" s="113">
        <v>0</v>
      </c>
      <c r="S18" s="114" t="str">
        <f t="shared" ref="S18:S25" si="22">IF(R7=0,"-",(R18*100)/R7)</f>
        <v>-</v>
      </c>
      <c r="T18" s="113">
        <v>0</v>
      </c>
      <c r="U18" s="114" t="str">
        <f t="shared" ref="U18:U25" si="23">IF(T7=0,"-",(T18*100)/T7)</f>
        <v>-</v>
      </c>
      <c r="V18" s="113">
        <v>0</v>
      </c>
      <c r="W18" s="114" t="str">
        <f t="shared" ref="W18:W25" si="24">IF(V7=0,"-",(V18*100)/V7)</f>
        <v>-</v>
      </c>
      <c r="X18" s="113">
        <v>0</v>
      </c>
      <c r="Y18" s="114" t="str">
        <f t="shared" ref="Y18:Y25" si="25">IF(X7=0,"-",(X18*100)/X7)</f>
        <v>-</v>
      </c>
      <c r="Z18" s="113">
        <v>0</v>
      </c>
      <c r="AA18" s="114" t="str">
        <f t="shared" ref="AA18:AA27" si="26">IF(Z7=0,"-",(Z18*100)/Z7)</f>
        <v>-</v>
      </c>
      <c r="AB18" s="113">
        <f t="shared" ref="AB18:AB27" si="27">SUM(D18+F18+H18+J18+L18+N18+P18+R18+T18+V18+X18+Z18)</f>
        <v>0</v>
      </c>
      <c r="AC18" s="115" t="str">
        <f t="shared" ref="AC18:AC27" si="28">IF(AB7=0,"-",(AB18*100)/AB7)</f>
        <v>-</v>
      </c>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row>
    <row r="19" spans="1:53" s="4" customFormat="1" ht="16" hidden="1" customHeight="1" x14ac:dyDescent="0.15">
      <c r="A19" s="100"/>
      <c r="B19" s="111" t="s">
        <v>20</v>
      </c>
      <c r="C19" s="112"/>
      <c r="D19" s="113"/>
      <c r="E19" s="114" t="str">
        <f t="shared" si="15"/>
        <v>-</v>
      </c>
      <c r="F19" s="113"/>
      <c r="G19" s="114" t="str">
        <f t="shared" si="16"/>
        <v>-</v>
      </c>
      <c r="H19" s="113"/>
      <c r="I19" s="114" t="str">
        <f t="shared" si="17"/>
        <v>-</v>
      </c>
      <c r="J19" s="113"/>
      <c r="K19" s="114" t="str">
        <f t="shared" si="18"/>
        <v>-</v>
      </c>
      <c r="L19" s="113"/>
      <c r="M19" s="114" t="str">
        <f t="shared" si="19"/>
        <v>-</v>
      </c>
      <c r="N19" s="113"/>
      <c r="O19" s="114" t="str">
        <f t="shared" si="20"/>
        <v>-</v>
      </c>
      <c r="P19" s="113"/>
      <c r="Q19" s="114" t="str">
        <f t="shared" si="21"/>
        <v>-</v>
      </c>
      <c r="R19" s="113"/>
      <c r="S19" s="114" t="str">
        <f t="shared" si="22"/>
        <v>-</v>
      </c>
      <c r="T19" s="113"/>
      <c r="U19" s="114" t="str">
        <f t="shared" si="23"/>
        <v>-</v>
      </c>
      <c r="V19" s="113"/>
      <c r="W19" s="114" t="str">
        <f t="shared" si="24"/>
        <v>-</v>
      </c>
      <c r="X19" s="113"/>
      <c r="Y19" s="114" t="str">
        <f t="shared" si="25"/>
        <v>-</v>
      </c>
      <c r="Z19" s="113"/>
      <c r="AA19" s="114" t="str">
        <f t="shared" si="26"/>
        <v>-</v>
      </c>
      <c r="AB19" s="113">
        <f t="shared" si="27"/>
        <v>0</v>
      </c>
      <c r="AC19" s="115" t="str">
        <f t="shared" si="28"/>
        <v>-</v>
      </c>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row>
    <row r="20" spans="1:53" s="4" customFormat="1" ht="16" hidden="1" customHeight="1" x14ac:dyDescent="0.15">
      <c r="A20" s="100"/>
      <c r="B20" s="111" t="s">
        <v>21</v>
      </c>
      <c r="C20" s="112"/>
      <c r="D20" s="113"/>
      <c r="E20" s="114" t="str">
        <f t="shared" si="15"/>
        <v>-</v>
      </c>
      <c r="F20" s="113"/>
      <c r="G20" s="114" t="str">
        <f t="shared" si="16"/>
        <v>-</v>
      </c>
      <c r="H20" s="113"/>
      <c r="I20" s="114" t="str">
        <f t="shared" si="17"/>
        <v>-</v>
      </c>
      <c r="J20" s="113"/>
      <c r="K20" s="114" t="str">
        <f t="shared" si="18"/>
        <v>-</v>
      </c>
      <c r="L20" s="113"/>
      <c r="M20" s="114" t="str">
        <f t="shared" si="19"/>
        <v>-</v>
      </c>
      <c r="N20" s="113"/>
      <c r="O20" s="114" t="str">
        <f t="shared" si="20"/>
        <v>-</v>
      </c>
      <c r="P20" s="113"/>
      <c r="Q20" s="114" t="str">
        <f t="shared" si="21"/>
        <v>-</v>
      </c>
      <c r="R20" s="113"/>
      <c r="S20" s="114" t="str">
        <f t="shared" si="22"/>
        <v>-</v>
      </c>
      <c r="T20" s="113"/>
      <c r="U20" s="114" t="str">
        <f t="shared" si="23"/>
        <v>-</v>
      </c>
      <c r="V20" s="113"/>
      <c r="W20" s="114" t="str">
        <f t="shared" si="24"/>
        <v>-</v>
      </c>
      <c r="X20" s="113"/>
      <c r="Y20" s="114" t="str">
        <f t="shared" si="25"/>
        <v>-</v>
      </c>
      <c r="Z20" s="113"/>
      <c r="AA20" s="114" t="str">
        <f t="shared" si="26"/>
        <v>-</v>
      </c>
      <c r="AB20" s="113">
        <f t="shared" si="27"/>
        <v>0</v>
      </c>
      <c r="AC20" s="115" t="str">
        <f t="shared" si="28"/>
        <v>-</v>
      </c>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row>
    <row r="21" spans="1:53" s="4" customFormat="1" ht="16" hidden="1" customHeight="1" x14ac:dyDescent="0.15">
      <c r="A21" s="100"/>
      <c r="B21" s="111" t="s">
        <v>22</v>
      </c>
      <c r="C21" s="112"/>
      <c r="D21" s="113"/>
      <c r="E21" s="114" t="str">
        <f t="shared" si="15"/>
        <v>-</v>
      </c>
      <c r="F21" s="113"/>
      <c r="G21" s="114" t="str">
        <f t="shared" si="16"/>
        <v>-</v>
      </c>
      <c r="H21" s="113"/>
      <c r="I21" s="114" t="str">
        <f t="shared" si="17"/>
        <v>-</v>
      </c>
      <c r="J21" s="113"/>
      <c r="K21" s="114" t="str">
        <f t="shared" si="18"/>
        <v>-</v>
      </c>
      <c r="L21" s="113"/>
      <c r="M21" s="114" t="str">
        <f t="shared" si="19"/>
        <v>-</v>
      </c>
      <c r="N21" s="113"/>
      <c r="O21" s="114" t="str">
        <f t="shared" si="20"/>
        <v>-</v>
      </c>
      <c r="P21" s="113"/>
      <c r="Q21" s="114" t="str">
        <f t="shared" si="21"/>
        <v>-</v>
      </c>
      <c r="R21" s="113"/>
      <c r="S21" s="114" t="str">
        <f t="shared" si="22"/>
        <v>-</v>
      </c>
      <c r="T21" s="113"/>
      <c r="U21" s="114" t="str">
        <f t="shared" si="23"/>
        <v>-</v>
      </c>
      <c r="V21" s="113"/>
      <c r="W21" s="114" t="str">
        <f t="shared" si="24"/>
        <v>-</v>
      </c>
      <c r="X21" s="113"/>
      <c r="Y21" s="114" t="str">
        <f t="shared" si="25"/>
        <v>-</v>
      </c>
      <c r="Z21" s="113"/>
      <c r="AA21" s="114" t="str">
        <f t="shared" si="26"/>
        <v>-</v>
      </c>
      <c r="AB21" s="113">
        <f t="shared" si="27"/>
        <v>0</v>
      </c>
      <c r="AC21" s="115" t="str">
        <f t="shared" si="28"/>
        <v>-</v>
      </c>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row>
    <row r="22" spans="1:53" s="4" customFormat="1" ht="16" hidden="1" customHeight="1" x14ac:dyDescent="0.15">
      <c r="A22" s="100"/>
      <c r="B22" s="111" t="s">
        <v>1</v>
      </c>
      <c r="C22" s="112"/>
      <c r="D22" s="113"/>
      <c r="E22" s="114" t="str">
        <f t="shared" si="15"/>
        <v>-</v>
      </c>
      <c r="F22" s="113"/>
      <c r="G22" s="114" t="str">
        <f t="shared" si="16"/>
        <v>-</v>
      </c>
      <c r="H22" s="113"/>
      <c r="I22" s="114" t="str">
        <f t="shared" si="17"/>
        <v>-</v>
      </c>
      <c r="J22" s="113"/>
      <c r="K22" s="114" t="str">
        <f t="shared" si="18"/>
        <v>-</v>
      </c>
      <c r="L22" s="113"/>
      <c r="M22" s="114" t="str">
        <f t="shared" si="19"/>
        <v>-</v>
      </c>
      <c r="N22" s="113"/>
      <c r="O22" s="114" t="str">
        <f t="shared" si="20"/>
        <v>-</v>
      </c>
      <c r="P22" s="113"/>
      <c r="Q22" s="114" t="str">
        <f t="shared" si="21"/>
        <v>-</v>
      </c>
      <c r="R22" s="113"/>
      <c r="S22" s="114" t="str">
        <f t="shared" si="22"/>
        <v>-</v>
      </c>
      <c r="T22" s="113"/>
      <c r="U22" s="114" t="str">
        <f t="shared" si="23"/>
        <v>-</v>
      </c>
      <c r="V22" s="113"/>
      <c r="W22" s="114" t="str">
        <f t="shared" si="24"/>
        <v>-</v>
      </c>
      <c r="X22" s="113"/>
      <c r="Y22" s="114" t="str">
        <f t="shared" si="25"/>
        <v>-</v>
      </c>
      <c r="Z22" s="113"/>
      <c r="AA22" s="114" t="str">
        <f t="shared" si="26"/>
        <v>-</v>
      </c>
      <c r="AB22" s="113">
        <f t="shared" si="27"/>
        <v>0</v>
      </c>
      <c r="AC22" s="115" t="str">
        <f t="shared" si="28"/>
        <v>-</v>
      </c>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row>
    <row r="23" spans="1:53" s="4" customFormat="1" ht="16" hidden="1" customHeight="1" x14ac:dyDescent="0.15">
      <c r="A23" s="100"/>
      <c r="B23" s="111" t="s">
        <v>23</v>
      </c>
      <c r="C23" s="112"/>
      <c r="D23" s="113"/>
      <c r="E23" s="114" t="str">
        <f t="shared" si="15"/>
        <v>-</v>
      </c>
      <c r="F23" s="113"/>
      <c r="G23" s="114" t="str">
        <f t="shared" si="16"/>
        <v>-</v>
      </c>
      <c r="H23" s="113"/>
      <c r="I23" s="114" t="str">
        <f t="shared" si="17"/>
        <v>-</v>
      </c>
      <c r="J23" s="113"/>
      <c r="K23" s="114" t="str">
        <f t="shared" si="18"/>
        <v>-</v>
      </c>
      <c r="L23" s="113"/>
      <c r="M23" s="114" t="str">
        <f t="shared" si="19"/>
        <v>-</v>
      </c>
      <c r="N23" s="113"/>
      <c r="O23" s="114" t="str">
        <f t="shared" si="20"/>
        <v>-</v>
      </c>
      <c r="P23" s="113"/>
      <c r="Q23" s="114" t="str">
        <f t="shared" si="21"/>
        <v>-</v>
      </c>
      <c r="R23" s="113"/>
      <c r="S23" s="114" t="str">
        <f t="shared" si="22"/>
        <v>-</v>
      </c>
      <c r="T23" s="113"/>
      <c r="U23" s="114" t="str">
        <f t="shared" si="23"/>
        <v>-</v>
      </c>
      <c r="V23" s="113"/>
      <c r="W23" s="114" t="str">
        <f t="shared" si="24"/>
        <v>-</v>
      </c>
      <c r="X23" s="113"/>
      <c r="Y23" s="114" t="str">
        <f t="shared" si="25"/>
        <v>-</v>
      </c>
      <c r="Z23" s="113"/>
      <c r="AA23" s="114" t="str">
        <f t="shared" si="26"/>
        <v>-</v>
      </c>
      <c r="AB23" s="113">
        <f t="shared" si="27"/>
        <v>0</v>
      </c>
      <c r="AC23" s="115" t="str">
        <f t="shared" si="28"/>
        <v>-</v>
      </c>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row>
    <row r="24" spans="1:53" s="4" customFormat="1" ht="16" hidden="1" customHeight="1" x14ac:dyDescent="0.15">
      <c r="A24" s="100"/>
      <c r="B24" s="111" t="s">
        <v>24</v>
      </c>
      <c r="C24" s="112"/>
      <c r="D24" s="113"/>
      <c r="E24" s="114" t="str">
        <f t="shared" si="15"/>
        <v>-</v>
      </c>
      <c r="F24" s="113"/>
      <c r="G24" s="114" t="str">
        <f t="shared" si="16"/>
        <v>-</v>
      </c>
      <c r="H24" s="113"/>
      <c r="I24" s="114" t="str">
        <f t="shared" si="17"/>
        <v>-</v>
      </c>
      <c r="J24" s="113"/>
      <c r="K24" s="114" t="str">
        <f t="shared" si="18"/>
        <v>-</v>
      </c>
      <c r="L24" s="113"/>
      <c r="M24" s="114" t="str">
        <f t="shared" si="19"/>
        <v>-</v>
      </c>
      <c r="N24" s="113"/>
      <c r="O24" s="114" t="str">
        <f t="shared" si="20"/>
        <v>-</v>
      </c>
      <c r="P24" s="113"/>
      <c r="Q24" s="114" t="str">
        <f t="shared" si="21"/>
        <v>-</v>
      </c>
      <c r="R24" s="113"/>
      <c r="S24" s="114" t="str">
        <f t="shared" si="22"/>
        <v>-</v>
      </c>
      <c r="T24" s="113"/>
      <c r="U24" s="114" t="str">
        <f t="shared" si="23"/>
        <v>-</v>
      </c>
      <c r="V24" s="113"/>
      <c r="W24" s="114" t="str">
        <f t="shared" si="24"/>
        <v>-</v>
      </c>
      <c r="X24" s="113"/>
      <c r="Y24" s="114" t="str">
        <f t="shared" si="25"/>
        <v>-</v>
      </c>
      <c r="Z24" s="113"/>
      <c r="AA24" s="114" t="str">
        <f t="shared" si="26"/>
        <v>-</v>
      </c>
      <c r="AB24" s="113">
        <f t="shared" si="27"/>
        <v>0</v>
      </c>
      <c r="AC24" s="115" t="str">
        <f t="shared" si="28"/>
        <v>-</v>
      </c>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row>
    <row r="25" spans="1:53" s="4" customFormat="1" ht="16" hidden="1" customHeight="1" x14ac:dyDescent="0.15">
      <c r="A25" s="100"/>
      <c r="B25" s="111" t="s">
        <v>25</v>
      </c>
      <c r="C25" s="112"/>
      <c r="D25" s="113"/>
      <c r="E25" s="114" t="str">
        <f t="shared" si="15"/>
        <v>-</v>
      </c>
      <c r="F25" s="113"/>
      <c r="G25" s="114" t="str">
        <f t="shared" si="16"/>
        <v>-</v>
      </c>
      <c r="H25" s="113"/>
      <c r="I25" s="114" t="str">
        <f t="shared" si="17"/>
        <v>-</v>
      </c>
      <c r="J25" s="113"/>
      <c r="K25" s="114" t="str">
        <f t="shared" si="18"/>
        <v>-</v>
      </c>
      <c r="L25" s="113"/>
      <c r="M25" s="114" t="str">
        <f t="shared" si="19"/>
        <v>-</v>
      </c>
      <c r="N25" s="113"/>
      <c r="O25" s="114" t="str">
        <f t="shared" si="20"/>
        <v>-</v>
      </c>
      <c r="P25" s="113"/>
      <c r="Q25" s="114" t="str">
        <f t="shared" si="21"/>
        <v>-</v>
      </c>
      <c r="R25" s="113"/>
      <c r="S25" s="114" t="str">
        <f t="shared" si="22"/>
        <v>-</v>
      </c>
      <c r="T25" s="113"/>
      <c r="U25" s="114" t="str">
        <f t="shared" si="23"/>
        <v>-</v>
      </c>
      <c r="V25" s="113"/>
      <c r="W25" s="114" t="str">
        <f t="shared" si="24"/>
        <v>-</v>
      </c>
      <c r="X25" s="113"/>
      <c r="Y25" s="114" t="str">
        <f t="shared" si="25"/>
        <v>-</v>
      </c>
      <c r="Z25" s="113"/>
      <c r="AA25" s="114" t="str">
        <f t="shared" si="26"/>
        <v>-</v>
      </c>
      <c r="AB25" s="113">
        <f t="shared" si="27"/>
        <v>0</v>
      </c>
      <c r="AC25" s="115" t="str">
        <f t="shared" si="28"/>
        <v>-</v>
      </c>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row>
    <row r="26" spans="1:53" s="4" customFormat="1" ht="16" customHeight="1" x14ac:dyDescent="0.15">
      <c r="A26" s="100"/>
      <c r="B26" s="111" t="s">
        <v>26</v>
      </c>
      <c r="C26" s="112"/>
      <c r="D26" s="113">
        <v>0</v>
      </c>
      <c r="E26" s="113" t="e">
        <f>'Cash Flow - Y1'!#REF!</f>
        <v>#REF!</v>
      </c>
      <c r="F26" s="113">
        <v>0</v>
      </c>
      <c r="G26" s="113">
        <f>'Cash Flow - Y1'!G20+'Cash Flow - Y1'!G19</f>
        <v>0</v>
      </c>
      <c r="H26" s="113">
        <v>0</v>
      </c>
      <c r="I26" s="113">
        <f>'Cash Flow - Y1'!I20+'Cash Flow - Y1'!I19</f>
        <v>0</v>
      </c>
      <c r="J26" s="113">
        <v>0</v>
      </c>
      <c r="K26" s="113">
        <f>'Cash Flow - Y1'!K20+'Cash Flow - Y1'!K19</f>
        <v>0</v>
      </c>
      <c r="L26" s="113">
        <v>0</v>
      </c>
      <c r="M26" s="113">
        <f>'Cash Flow - Y1'!M20+'Cash Flow - Y1'!M19</f>
        <v>0</v>
      </c>
      <c r="N26" s="113">
        <v>0</v>
      </c>
      <c r="O26" s="113">
        <f>'Cash Flow - Y1'!O20+'Cash Flow - Y1'!O19</f>
        <v>0</v>
      </c>
      <c r="P26" s="113">
        <v>0</v>
      </c>
      <c r="Q26" s="113">
        <f>'Cash Flow - Y1'!Q20+'Cash Flow - Y1'!Q19</f>
        <v>0</v>
      </c>
      <c r="R26" s="113">
        <v>0</v>
      </c>
      <c r="S26" s="113">
        <f>'Cash Flow - Y1'!S20+'Cash Flow - Y1'!S19</f>
        <v>0</v>
      </c>
      <c r="T26" s="113">
        <f>'Cash Flow - Y1'!T20+'Cash Flow - Y1'!T19</f>
        <v>0</v>
      </c>
      <c r="U26" s="113">
        <f>'Cash Flow - Y1'!U20+'Cash Flow - Y1'!U19</f>
        <v>0</v>
      </c>
      <c r="V26" s="113">
        <f>'Cash Flow - Y1'!V20+'Cash Flow - Y1'!V19</f>
        <v>0</v>
      </c>
      <c r="W26" s="113">
        <f>'Cash Flow - Y1'!W20+'Cash Flow - Y1'!W19</f>
        <v>0</v>
      </c>
      <c r="X26" s="113">
        <f>'Cash Flow - Y1'!X20+'Cash Flow - Y1'!X19</f>
        <v>0</v>
      </c>
      <c r="Y26" s="113">
        <f>'Cash Flow - Y1'!Y20+'Cash Flow - Y1'!Y19</f>
        <v>0</v>
      </c>
      <c r="Z26" s="113">
        <f>'Cash Flow - Y1'!Z20+'Cash Flow - Y1'!Z19</f>
        <v>0</v>
      </c>
      <c r="AA26" s="114" t="str">
        <f t="shared" si="26"/>
        <v>-</v>
      </c>
      <c r="AB26" s="113">
        <f t="shared" si="27"/>
        <v>0</v>
      </c>
      <c r="AC26" s="115" t="str">
        <f t="shared" si="28"/>
        <v>-</v>
      </c>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row>
    <row r="27" spans="1:53" s="4" customFormat="1" ht="16" customHeight="1" thickBot="1" x14ac:dyDescent="0.2">
      <c r="A27" s="100"/>
      <c r="B27" s="125" t="s">
        <v>27</v>
      </c>
      <c r="C27" s="126"/>
      <c r="D27" s="113">
        <f>'Cash Flow - Y1'!D20</f>
        <v>0</v>
      </c>
      <c r="E27" s="114" t="str">
        <f t="shared" si="15"/>
        <v>-</v>
      </c>
      <c r="F27" s="113">
        <f>'Cash Flow - Y1'!F20</f>
        <v>0</v>
      </c>
      <c r="G27" s="113">
        <f>'Cash Flow - Y1'!G20</f>
        <v>0</v>
      </c>
      <c r="H27" s="113">
        <f>'Cash Flow - Y1'!H20</f>
        <v>0</v>
      </c>
      <c r="I27" s="113">
        <f>'Cash Flow - Y1'!I20</f>
        <v>0</v>
      </c>
      <c r="J27" s="113">
        <f>'Cash Flow - Y1'!J20</f>
        <v>0</v>
      </c>
      <c r="K27" s="113">
        <f>'Cash Flow - Y1'!K20</f>
        <v>0</v>
      </c>
      <c r="L27" s="113">
        <f>'Cash Flow - Y1'!L20</f>
        <v>0</v>
      </c>
      <c r="M27" s="113">
        <f>'Cash Flow - Y1'!M20</f>
        <v>0</v>
      </c>
      <c r="N27" s="113">
        <f>'Cash Flow - Y1'!N20</f>
        <v>0</v>
      </c>
      <c r="O27" s="113">
        <f>'Cash Flow - Y1'!O20</f>
        <v>0</v>
      </c>
      <c r="P27" s="113">
        <f>'Cash Flow - Y1'!P20</f>
        <v>0</v>
      </c>
      <c r="Q27" s="113">
        <f>'Cash Flow - Y1'!Q20</f>
        <v>0</v>
      </c>
      <c r="R27" s="113">
        <f>'Cash Flow - Y1'!R20</f>
        <v>0</v>
      </c>
      <c r="S27" s="113">
        <f>'Cash Flow - Y1'!S20</f>
        <v>0</v>
      </c>
      <c r="T27" s="113">
        <f>'Cash Flow - Y1'!T20</f>
        <v>0</v>
      </c>
      <c r="U27" s="113">
        <f>'Cash Flow - Y1'!U20</f>
        <v>0</v>
      </c>
      <c r="V27" s="113">
        <f>'Cash Flow - Y1'!V20</f>
        <v>0</v>
      </c>
      <c r="W27" s="113">
        <f>'Cash Flow - Y1'!W20</f>
        <v>0</v>
      </c>
      <c r="X27" s="113">
        <f>'Cash Flow - Y1'!X20</f>
        <v>0</v>
      </c>
      <c r="Y27" s="113">
        <f>'Cash Flow - Y1'!Y20</f>
        <v>0</v>
      </c>
      <c r="Z27" s="113">
        <f>'Cash Flow - Y1'!Z20</f>
        <v>0</v>
      </c>
      <c r="AA27" s="114" t="str">
        <f t="shared" si="26"/>
        <v>-</v>
      </c>
      <c r="AB27" s="113">
        <f t="shared" si="27"/>
        <v>0</v>
      </c>
      <c r="AC27" s="115" t="str">
        <f t="shared" si="28"/>
        <v>-</v>
      </c>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row>
    <row r="28" spans="1:53" s="4" customFormat="1" ht="16" customHeight="1" thickTop="1" thickBot="1" x14ac:dyDescent="0.2">
      <c r="A28" s="100"/>
      <c r="B28" s="132" t="s">
        <v>28</v>
      </c>
      <c r="C28" s="133"/>
      <c r="D28" s="130">
        <f>SUM(D17:D27)</f>
        <v>0</v>
      </c>
      <c r="E28" s="131" t="str">
        <f>IF(D14=0,"-",(D28*100)/D14)</f>
        <v>-</v>
      </c>
      <c r="F28" s="130">
        <f>SUM(F17:F27)</f>
        <v>0</v>
      </c>
      <c r="G28" s="131" t="str">
        <f>IF(F14=0,"-",(F28*100)/F14)</f>
        <v>-</v>
      </c>
      <c r="H28" s="130">
        <f>SUM(H17:H27)</f>
        <v>0</v>
      </c>
      <c r="I28" s="131" t="str">
        <f>IF(H14=0,"-",(H28*100)/H14)</f>
        <v>-</v>
      </c>
      <c r="J28" s="130">
        <f>SUM(J17:J27)</f>
        <v>0</v>
      </c>
      <c r="K28" s="131" t="str">
        <f>IF(J14=0,"-",(J28*100)/J14)</f>
        <v>-</v>
      </c>
      <c r="L28" s="130">
        <f>SUM(L17:L27)</f>
        <v>0</v>
      </c>
      <c r="M28" s="131" t="str">
        <f>IF(L14=0,"-",(L28*100)/L14)</f>
        <v>-</v>
      </c>
      <c r="N28" s="130">
        <f>SUM(N17:N27)</f>
        <v>0</v>
      </c>
      <c r="O28" s="131" t="str">
        <f>IF(N14=0,"-",(N28*100)/N14)</f>
        <v>-</v>
      </c>
      <c r="P28" s="130">
        <f>SUM(P17:P27)</f>
        <v>0</v>
      </c>
      <c r="Q28" s="131" t="str">
        <f>IF(P14=0,"-",(P28*100)/P14)</f>
        <v>-</v>
      </c>
      <c r="R28" s="130">
        <f>SUM(R17:R27)</f>
        <v>0</v>
      </c>
      <c r="S28" s="131" t="str">
        <f>IF(R14=0,"-",(R28*100)/R14)</f>
        <v>-</v>
      </c>
      <c r="T28" s="130">
        <f>SUM(T17:T27)</f>
        <v>0</v>
      </c>
      <c r="U28" s="131" t="str">
        <f>IF(T14=0,"-",(T28*100)/T14)</f>
        <v>-</v>
      </c>
      <c r="V28" s="130">
        <f>SUM(V17:V27)</f>
        <v>0</v>
      </c>
      <c r="W28" s="131" t="str">
        <f>IF(V14=0,"-",(V28*100)/V14)</f>
        <v>-</v>
      </c>
      <c r="X28" s="130">
        <f>SUM(X17:X27)</f>
        <v>0</v>
      </c>
      <c r="Y28" s="131" t="str">
        <f>IF(X14=0,"-",(X28*100)/X14)</f>
        <v>-</v>
      </c>
      <c r="Z28" s="130">
        <f>SUM(Z17:Z27)</f>
        <v>0</v>
      </c>
      <c r="AA28" s="131" t="str">
        <f>IF(Z14=0,"-",(Z28*100)/Z14)</f>
        <v>-</v>
      </c>
      <c r="AB28" s="161">
        <f>SUM(AB17:AB27)</f>
        <v>0</v>
      </c>
      <c r="AC28" s="162" t="str">
        <f>IF(AB14=0,"-",(AB28*100)/AB14)</f>
        <v>-</v>
      </c>
      <c r="AD28" s="102"/>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row>
    <row r="29" spans="1:53" s="4" customFormat="1" ht="16" customHeight="1" thickTop="1" thickBot="1" x14ac:dyDescent="0.2">
      <c r="A29" s="100"/>
      <c r="B29" s="132" t="s">
        <v>29</v>
      </c>
      <c r="C29" s="133"/>
      <c r="D29" s="178">
        <f>D14-D28</f>
        <v>0</v>
      </c>
      <c r="E29" s="179" t="str">
        <f>IF(D14=0,"-",(D29*100)/D14)</f>
        <v>-</v>
      </c>
      <c r="F29" s="178">
        <f>F14-F28</f>
        <v>0</v>
      </c>
      <c r="G29" s="179" t="str">
        <f>IF(F14=0,"-",(F29*100)/F14)</f>
        <v>-</v>
      </c>
      <c r="H29" s="178">
        <f>H14-H28</f>
        <v>0</v>
      </c>
      <c r="I29" s="179" t="str">
        <f>IF(H14=0,"-",(H29*100)/H14)</f>
        <v>-</v>
      </c>
      <c r="J29" s="178">
        <f>J14-J28</f>
        <v>0</v>
      </c>
      <c r="K29" s="179" t="str">
        <f>IF(J14=0,"-",(J29*100)/J14)</f>
        <v>-</v>
      </c>
      <c r="L29" s="178">
        <f>L14-L28</f>
        <v>0</v>
      </c>
      <c r="M29" s="179" t="str">
        <f>IF(L14=0,"-",(L29*100)/L14)</f>
        <v>-</v>
      </c>
      <c r="N29" s="178">
        <f>N14-N28</f>
        <v>0</v>
      </c>
      <c r="O29" s="179" t="str">
        <f>IF(N14=0,"-",(N29*100)/N14)</f>
        <v>-</v>
      </c>
      <c r="P29" s="178">
        <f>P14-P28</f>
        <v>0</v>
      </c>
      <c r="Q29" s="179" t="str">
        <f>IF(P14=0,"-",(P29*100)/P14)</f>
        <v>-</v>
      </c>
      <c r="R29" s="178">
        <f>R14-R28</f>
        <v>0</v>
      </c>
      <c r="S29" s="179" t="str">
        <f>IF(R14=0,"-",(R29*100)/R14)</f>
        <v>-</v>
      </c>
      <c r="T29" s="178">
        <f>T14-T28</f>
        <v>0</v>
      </c>
      <c r="U29" s="179" t="str">
        <f>IF(T14=0,"-",(T29*100)/T14)</f>
        <v>-</v>
      </c>
      <c r="V29" s="178">
        <f>V14-V28</f>
        <v>0</v>
      </c>
      <c r="W29" s="179" t="str">
        <f>IF(V14=0,"-",(V29*100)/V14)</f>
        <v>-</v>
      </c>
      <c r="X29" s="178">
        <f>X14-X28</f>
        <v>0</v>
      </c>
      <c r="Y29" s="179" t="str">
        <f>IF(X14=0,"-",(X29*100)/X14)</f>
        <v>-</v>
      </c>
      <c r="Z29" s="178">
        <f>Z14-Z28</f>
        <v>0</v>
      </c>
      <c r="AA29" s="131" t="str">
        <f>IF(Z14=0,"-",(Z29*100)/Z14)</f>
        <v>-</v>
      </c>
      <c r="AB29" s="181">
        <f>AB14-AB28</f>
        <v>0</v>
      </c>
      <c r="AC29" s="162" t="str">
        <f>IF(AB14=0,"-",(AB29*100)/AB14)</f>
        <v>-</v>
      </c>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row>
    <row r="30" spans="1:53" s="101" customFormat="1" ht="8" customHeight="1" x14ac:dyDescent="0.15">
      <c r="B30" s="107"/>
      <c r="E30" s="108"/>
      <c r="G30" s="108"/>
      <c r="I30" s="108"/>
      <c r="K30" s="108"/>
      <c r="M30" s="108"/>
      <c r="O30" s="108"/>
      <c r="Q30" s="108"/>
      <c r="S30" s="108"/>
      <c r="U30" s="108"/>
      <c r="W30" s="108"/>
      <c r="Y30" s="108"/>
      <c r="AA30" s="108"/>
      <c r="AC30" s="109"/>
    </row>
    <row r="31" spans="1:53" s="4" customFormat="1" ht="16" customHeight="1" x14ac:dyDescent="0.15">
      <c r="A31" s="100"/>
      <c r="B31" s="192" t="s">
        <v>30</v>
      </c>
      <c r="C31" s="184"/>
      <c r="D31" s="184"/>
      <c r="E31" s="195"/>
      <c r="F31" s="184"/>
      <c r="G31" s="195"/>
      <c r="H31" s="184"/>
      <c r="I31" s="195"/>
      <c r="J31" s="184"/>
      <c r="K31" s="195"/>
      <c r="L31" s="184"/>
      <c r="M31" s="195"/>
      <c r="N31" s="184"/>
      <c r="O31" s="195"/>
      <c r="P31" s="184"/>
      <c r="Q31" s="195"/>
      <c r="R31" s="184"/>
      <c r="S31" s="195"/>
      <c r="T31" s="184"/>
      <c r="U31" s="195"/>
      <c r="V31" s="184"/>
      <c r="W31" s="195"/>
      <c r="X31" s="184"/>
      <c r="Y31" s="195"/>
      <c r="Z31" s="184"/>
      <c r="AA31" s="195"/>
      <c r="AB31" s="184"/>
      <c r="AC31" s="124"/>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row>
    <row r="32" spans="1:53" s="4" customFormat="1" ht="17.25" customHeight="1" x14ac:dyDescent="0.15">
      <c r="A32" s="100"/>
      <c r="B32" s="111" t="s">
        <v>31</v>
      </c>
      <c r="C32" s="112"/>
      <c r="D32" s="113">
        <v>0</v>
      </c>
      <c r="E32" s="114" t="str">
        <f>IF($D$14=0,"-",(D32*100)/$D$14)</f>
        <v>-</v>
      </c>
      <c r="F32" s="113">
        <v>0</v>
      </c>
      <c r="G32" s="114" t="str">
        <f>IF(F$14=0,"-",(F32*100)/F$14)</f>
        <v>-</v>
      </c>
      <c r="H32" s="113">
        <v>0</v>
      </c>
      <c r="I32" s="114" t="str">
        <f>IF(H$14=0,"-",(H32*100)/H$14)</f>
        <v>-</v>
      </c>
      <c r="J32" s="113">
        <v>0</v>
      </c>
      <c r="K32" s="114" t="str">
        <f>IF(J$14=0,"-",(J32*100)/J$14)</f>
        <v>-</v>
      </c>
      <c r="L32" s="113">
        <v>0</v>
      </c>
      <c r="M32" s="114" t="str">
        <f>IF(L$14=0,"-",(L32*100)/L$14)</f>
        <v>-</v>
      </c>
      <c r="N32" s="113">
        <v>0</v>
      </c>
      <c r="O32" s="114" t="str">
        <f>IF(N$14=0,"-",(N32*100)/N$14)</f>
        <v>-</v>
      </c>
      <c r="P32" s="113">
        <v>0</v>
      </c>
      <c r="Q32" s="114" t="str">
        <f>IF(P$14=0,"-",(P32*100)/P$14)</f>
        <v>-</v>
      </c>
      <c r="R32" s="113">
        <v>0</v>
      </c>
      <c r="S32" s="114" t="str">
        <f>IF(R$14=0,"-",(R32*100)/R$14)</f>
        <v>-</v>
      </c>
      <c r="T32" s="113">
        <v>0</v>
      </c>
      <c r="U32" s="114" t="str">
        <f>IF(T$14=0,"-",(T32*100)/T$14)</f>
        <v>-</v>
      </c>
      <c r="V32" s="113">
        <v>0</v>
      </c>
      <c r="W32" s="114" t="str">
        <f>IF(V$14=0,"-",(V32*100)/V$14)</f>
        <v>-</v>
      </c>
      <c r="X32" s="113">
        <v>0</v>
      </c>
      <c r="Y32" s="114" t="str">
        <f>IF(X$14=0,"-",(X32*100)/X$14)</f>
        <v>-</v>
      </c>
      <c r="Z32" s="113">
        <v>0</v>
      </c>
      <c r="AA32" s="114" t="str">
        <f>IF(Z$14=0,"-",(Z32*100)/Z$14)</f>
        <v>-</v>
      </c>
      <c r="AB32" s="118">
        <f>SUM(D32+F32+H32+J32+L32+N32+P32+R32+T32+V32+X32+Z32)</f>
        <v>0</v>
      </c>
      <c r="AC32" s="115" t="str">
        <f>IF(AB$14=0,"-",(AB32*100)/AB$14)</f>
        <v>-</v>
      </c>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row>
    <row r="33" spans="1:53" s="4" customFormat="1" ht="17.25" customHeight="1" x14ac:dyDescent="0.15">
      <c r="A33" s="100"/>
      <c r="B33" s="111" t="s">
        <v>27</v>
      </c>
      <c r="C33" s="112"/>
      <c r="D33" s="113">
        <f>'Cash Flow - Y1'!D20</f>
        <v>0</v>
      </c>
      <c r="E33" s="114" t="str">
        <f>IF($D$14=0,"-",(D33*100)/$D$14)</f>
        <v>-</v>
      </c>
      <c r="F33" s="113">
        <f>'Cash Flow - Y1'!E20</f>
        <v>0</v>
      </c>
      <c r="G33" s="114" t="str">
        <f t="shared" ref="G33:G56" si="29">IF(F$14=0,"-",(F33*100)/F$14)</f>
        <v>-</v>
      </c>
      <c r="H33" s="113">
        <f>'Cash Flow - Y1'!F20</f>
        <v>0</v>
      </c>
      <c r="I33" s="114" t="str">
        <f t="shared" ref="I33:I56" si="30">IF(H$14=0,"-",(H33*100)/H$14)</f>
        <v>-</v>
      </c>
      <c r="J33" s="113">
        <f>'Cash Flow - Y1'!G20</f>
        <v>0</v>
      </c>
      <c r="K33" s="114" t="str">
        <f t="shared" ref="K33:K56" si="31">IF(J$14=0,"-",(J33*100)/J$14)</f>
        <v>-</v>
      </c>
      <c r="L33" s="113">
        <f>'Cash Flow - Y1'!H20</f>
        <v>0</v>
      </c>
      <c r="M33" s="114" t="str">
        <f t="shared" ref="M33:M56" si="32">IF(L$14=0,"-",(L33*100)/L$14)</f>
        <v>-</v>
      </c>
      <c r="N33" s="113">
        <f>'Cash Flow - Y1'!I20</f>
        <v>0</v>
      </c>
      <c r="O33" s="114" t="str">
        <f t="shared" ref="O33:O56" si="33">IF(N$14=0,"-",(N33*100)/N$14)</f>
        <v>-</v>
      </c>
      <c r="P33" s="113">
        <f>'Cash Flow - Y1'!J20</f>
        <v>0</v>
      </c>
      <c r="Q33" s="114" t="str">
        <f t="shared" ref="Q33:Q56" si="34">IF(P$14=0,"-",(P33*100)/P$14)</f>
        <v>-</v>
      </c>
      <c r="R33" s="113">
        <v>0</v>
      </c>
      <c r="S33" s="114" t="str">
        <f t="shared" ref="S33:S56" si="35">IF(R$14=0,"-",(R33*100)/R$14)</f>
        <v>-</v>
      </c>
      <c r="T33" s="113">
        <v>0</v>
      </c>
      <c r="U33" s="114" t="str">
        <f t="shared" ref="U33:U56" si="36">IF(T$14=0,"-",(T33*100)/T$14)</f>
        <v>-</v>
      </c>
      <c r="V33" s="113">
        <v>0</v>
      </c>
      <c r="W33" s="114" t="str">
        <f t="shared" ref="W33:W56" si="37">IF(V$14=0,"-",(V33*100)/V$14)</f>
        <v>-</v>
      </c>
      <c r="X33" s="113">
        <v>0</v>
      </c>
      <c r="Y33" s="114" t="str">
        <f t="shared" ref="Y33:Y56" si="38">IF(X$14=0,"-",(X33*100)/X$14)</f>
        <v>-</v>
      </c>
      <c r="Z33" s="113">
        <v>0</v>
      </c>
      <c r="AA33" s="114" t="str">
        <f t="shared" ref="AA33:AA56" si="39">IF(Z$14=0,"-",(Z33*100)/Z$14)</f>
        <v>-</v>
      </c>
      <c r="AB33" s="118">
        <f t="shared" ref="AB33:AB53" si="40">SUM(D33+F33+H33+J33+L33+N33+P33+R33+T33+V33+X33+Z33)</f>
        <v>0</v>
      </c>
      <c r="AC33" s="115" t="str">
        <f t="shared" ref="AC33:AC56" si="41">IF(AB$14=0,"-",(AB33*100)/AB$14)</f>
        <v>-</v>
      </c>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row>
    <row r="34" spans="1:53" s="4" customFormat="1" ht="17.25" customHeight="1" x14ac:dyDescent="0.15">
      <c r="A34" s="100"/>
      <c r="B34" s="111" t="s">
        <v>164</v>
      </c>
      <c r="C34" s="112"/>
      <c r="D34" s="113">
        <f>'Cash Flow - Y1'!D21</f>
        <v>0</v>
      </c>
      <c r="E34" s="114" t="str">
        <f t="shared" ref="E34:E56" si="42">IF($D$14=0,"-",(D34*100)/$D$14)</f>
        <v>-</v>
      </c>
      <c r="F34" s="113">
        <f>'Cash Flow - Y1'!E21</f>
        <v>0</v>
      </c>
      <c r="G34" s="114" t="str">
        <f t="shared" si="29"/>
        <v>-</v>
      </c>
      <c r="H34" s="113">
        <f>'Cash Flow - Y1'!F21</f>
        <v>0</v>
      </c>
      <c r="I34" s="114" t="str">
        <f t="shared" si="30"/>
        <v>-</v>
      </c>
      <c r="J34" s="113">
        <f>'Cash Flow - Y1'!G21</f>
        <v>0</v>
      </c>
      <c r="K34" s="114" t="str">
        <f t="shared" si="31"/>
        <v>-</v>
      </c>
      <c r="L34" s="113">
        <f>'Cash Flow - Y1'!H21</f>
        <v>0</v>
      </c>
      <c r="M34" s="114" t="str">
        <f t="shared" si="32"/>
        <v>-</v>
      </c>
      <c r="N34" s="113">
        <f>'Cash Flow - Y1'!I21</f>
        <v>0</v>
      </c>
      <c r="O34" s="114" t="str">
        <f t="shared" si="33"/>
        <v>-</v>
      </c>
      <c r="P34" s="113">
        <f>'Cash Flow - Y1'!J21</f>
        <v>0</v>
      </c>
      <c r="Q34" s="114" t="str">
        <f t="shared" si="34"/>
        <v>-</v>
      </c>
      <c r="R34" s="113">
        <f>'Cash Flow - Y1'!K21</f>
        <v>0</v>
      </c>
      <c r="S34" s="114" t="str">
        <f t="shared" si="35"/>
        <v>-</v>
      </c>
      <c r="T34" s="113">
        <f>'Cash Flow - Y1'!L21</f>
        <v>0</v>
      </c>
      <c r="U34" s="114" t="str">
        <f t="shared" si="36"/>
        <v>-</v>
      </c>
      <c r="V34" s="113">
        <f>'Cash Flow - Y1'!M21</f>
        <v>0</v>
      </c>
      <c r="W34" s="114" t="str">
        <f t="shared" si="37"/>
        <v>-</v>
      </c>
      <c r="X34" s="113">
        <f>'Cash Flow - Y1'!N21</f>
        <v>0</v>
      </c>
      <c r="Y34" s="114" t="str">
        <f t="shared" si="38"/>
        <v>-</v>
      </c>
      <c r="Z34" s="113">
        <f>'Cash Flow - Y1'!O21</f>
        <v>0</v>
      </c>
      <c r="AA34" s="114" t="str">
        <f t="shared" si="39"/>
        <v>-</v>
      </c>
      <c r="AB34" s="113">
        <f t="shared" si="40"/>
        <v>0</v>
      </c>
      <c r="AC34" s="115" t="str">
        <f t="shared" si="41"/>
        <v>-</v>
      </c>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row>
    <row r="35" spans="1:53" s="4" customFormat="1" ht="17.25" customHeight="1" x14ac:dyDescent="0.15">
      <c r="A35" s="100"/>
      <c r="B35" s="111" t="s">
        <v>32</v>
      </c>
      <c r="C35" s="112"/>
      <c r="D35" s="113">
        <f>'Cash Flow - Y1'!D22</f>
        <v>0</v>
      </c>
      <c r="E35" s="114" t="str">
        <f t="shared" si="42"/>
        <v>-</v>
      </c>
      <c r="F35" s="113">
        <f>'Cash Flow - Y1'!E22</f>
        <v>0</v>
      </c>
      <c r="G35" s="114" t="str">
        <f t="shared" si="29"/>
        <v>-</v>
      </c>
      <c r="H35" s="113">
        <f>'Cash Flow - Y1'!F22</f>
        <v>0</v>
      </c>
      <c r="I35" s="114" t="str">
        <f t="shared" si="30"/>
        <v>-</v>
      </c>
      <c r="J35" s="113">
        <f>'Cash Flow - Y1'!G22</f>
        <v>0</v>
      </c>
      <c r="K35" s="114" t="str">
        <f t="shared" si="31"/>
        <v>-</v>
      </c>
      <c r="L35" s="113">
        <f>'Cash Flow - Y1'!H22</f>
        <v>0</v>
      </c>
      <c r="M35" s="114" t="str">
        <f t="shared" si="32"/>
        <v>-</v>
      </c>
      <c r="N35" s="113">
        <f>'Cash Flow - Y1'!I22</f>
        <v>0</v>
      </c>
      <c r="O35" s="114" t="str">
        <f t="shared" si="33"/>
        <v>-</v>
      </c>
      <c r="P35" s="113">
        <f>'Cash Flow - Y1'!J22</f>
        <v>0</v>
      </c>
      <c r="Q35" s="114" t="str">
        <f t="shared" si="34"/>
        <v>-</v>
      </c>
      <c r="R35" s="113">
        <f>'Cash Flow - Y1'!K22</f>
        <v>0</v>
      </c>
      <c r="S35" s="114" t="str">
        <f t="shared" si="35"/>
        <v>-</v>
      </c>
      <c r="T35" s="113">
        <f>'Cash Flow - Y1'!L22</f>
        <v>0</v>
      </c>
      <c r="U35" s="114" t="str">
        <f t="shared" si="36"/>
        <v>-</v>
      </c>
      <c r="V35" s="113">
        <f>'Cash Flow - Y1'!M22</f>
        <v>0</v>
      </c>
      <c r="W35" s="114" t="str">
        <f t="shared" si="37"/>
        <v>-</v>
      </c>
      <c r="X35" s="113">
        <f>'Cash Flow - Y1'!N22</f>
        <v>0</v>
      </c>
      <c r="Y35" s="114" t="str">
        <f t="shared" si="38"/>
        <v>-</v>
      </c>
      <c r="Z35" s="113">
        <f>'Cash Flow - Y1'!O22</f>
        <v>0</v>
      </c>
      <c r="AA35" s="114" t="str">
        <f t="shared" si="39"/>
        <v>-</v>
      </c>
      <c r="AB35" s="113">
        <f t="shared" si="40"/>
        <v>0</v>
      </c>
      <c r="AC35" s="115" t="str">
        <f t="shared" si="41"/>
        <v>-</v>
      </c>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row>
    <row r="36" spans="1:53" s="4" customFormat="1" ht="17.25" customHeight="1" x14ac:dyDescent="0.15">
      <c r="A36" s="100"/>
      <c r="B36" s="111" t="s">
        <v>33</v>
      </c>
      <c r="C36" s="112"/>
      <c r="D36" s="113">
        <f>'Cash Flow - Y1'!D23</f>
        <v>0</v>
      </c>
      <c r="E36" s="114" t="str">
        <f t="shared" si="42"/>
        <v>-</v>
      </c>
      <c r="F36" s="113">
        <f>'Cash Flow - Y1'!E23</f>
        <v>0</v>
      </c>
      <c r="G36" s="114" t="str">
        <f t="shared" si="29"/>
        <v>-</v>
      </c>
      <c r="H36" s="113">
        <f>'Cash Flow - Y1'!F23</f>
        <v>0</v>
      </c>
      <c r="I36" s="114" t="str">
        <f t="shared" si="30"/>
        <v>-</v>
      </c>
      <c r="J36" s="113">
        <f>'Cash Flow - Y1'!G23</f>
        <v>0</v>
      </c>
      <c r="K36" s="114" t="str">
        <f t="shared" si="31"/>
        <v>-</v>
      </c>
      <c r="L36" s="113">
        <f>'Cash Flow - Y1'!H23</f>
        <v>0</v>
      </c>
      <c r="M36" s="114" t="str">
        <f t="shared" si="32"/>
        <v>-</v>
      </c>
      <c r="N36" s="113">
        <f>'Cash Flow - Y1'!I23</f>
        <v>0</v>
      </c>
      <c r="O36" s="114" t="str">
        <f t="shared" si="33"/>
        <v>-</v>
      </c>
      <c r="P36" s="113">
        <f>'Cash Flow - Y1'!J23</f>
        <v>0</v>
      </c>
      <c r="Q36" s="114" t="str">
        <f t="shared" si="34"/>
        <v>-</v>
      </c>
      <c r="R36" s="113">
        <f>'Cash Flow - Y1'!K23</f>
        <v>0</v>
      </c>
      <c r="S36" s="114" t="str">
        <f t="shared" si="35"/>
        <v>-</v>
      </c>
      <c r="T36" s="113">
        <f>'Cash Flow - Y1'!L23</f>
        <v>0</v>
      </c>
      <c r="U36" s="114" t="str">
        <f t="shared" si="36"/>
        <v>-</v>
      </c>
      <c r="V36" s="113">
        <f>'Cash Flow - Y1'!M23</f>
        <v>0</v>
      </c>
      <c r="W36" s="114" t="str">
        <f t="shared" si="37"/>
        <v>-</v>
      </c>
      <c r="X36" s="113">
        <f>'Cash Flow - Y1'!N23</f>
        <v>0</v>
      </c>
      <c r="Y36" s="114" t="str">
        <f t="shared" si="38"/>
        <v>-</v>
      </c>
      <c r="Z36" s="113">
        <f>'Cash Flow - Y1'!O23</f>
        <v>0</v>
      </c>
      <c r="AA36" s="114" t="str">
        <f t="shared" si="39"/>
        <v>-</v>
      </c>
      <c r="AB36" s="113">
        <f t="shared" si="40"/>
        <v>0</v>
      </c>
      <c r="AC36" s="115" t="str">
        <f t="shared" si="41"/>
        <v>-</v>
      </c>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row>
    <row r="37" spans="1:53" s="4" customFormat="1" ht="17.25" customHeight="1" x14ac:dyDescent="0.15">
      <c r="A37" s="100"/>
      <c r="B37" s="111" t="s">
        <v>3</v>
      </c>
      <c r="C37" s="112"/>
      <c r="D37" s="113">
        <f>'Cash Flow - Y1'!D24</f>
        <v>0</v>
      </c>
      <c r="E37" s="114" t="str">
        <f t="shared" si="42"/>
        <v>-</v>
      </c>
      <c r="F37" s="113">
        <f>'Cash Flow - Y1'!E24</f>
        <v>0</v>
      </c>
      <c r="G37" s="114" t="str">
        <f t="shared" si="29"/>
        <v>-</v>
      </c>
      <c r="H37" s="113">
        <f>'Cash Flow - Y1'!F24</f>
        <v>0</v>
      </c>
      <c r="I37" s="114" t="str">
        <f t="shared" si="30"/>
        <v>-</v>
      </c>
      <c r="J37" s="113">
        <f>'Cash Flow - Y1'!G24</f>
        <v>0</v>
      </c>
      <c r="K37" s="114" t="str">
        <f t="shared" si="31"/>
        <v>-</v>
      </c>
      <c r="L37" s="113">
        <f>'Cash Flow - Y1'!H24</f>
        <v>0</v>
      </c>
      <c r="M37" s="114" t="str">
        <f t="shared" si="32"/>
        <v>-</v>
      </c>
      <c r="N37" s="113">
        <f>'Cash Flow - Y1'!I24</f>
        <v>0</v>
      </c>
      <c r="O37" s="114" t="str">
        <f t="shared" si="33"/>
        <v>-</v>
      </c>
      <c r="P37" s="113">
        <f>'Cash Flow - Y1'!J24</f>
        <v>0</v>
      </c>
      <c r="Q37" s="114" t="str">
        <f t="shared" si="34"/>
        <v>-</v>
      </c>
      <c r="R37" s="113">
        <f>'Cash Flow - Y1'!K24</f>
        <v>0</v>
      </c>
      <c r="S37" s="114" t="str">
        <f t="shared" si="35"/>
        <v>-</v>
      </c>
      <c r="T37" s="113">
        <f>'Cash Flow - Y1'!L24</f>
        <v>0</v>
      </c>
      <c r="U37" s="114" t="str">
        <f t="shared" si="36"/>
        <v>-</v>
      </c>
      <c r="V37" s="113">
        <f>'Cash Flow - Y1'!M24</f>
        <v>0</v>
      </c>
      <c r="W37" s="114" t="str">
        <f t="shared" si="37"/>
        <v>-</v>
      </c>
      <c r="X37" s="113">
        <f>'Cash Flow - Y1'!N24</f>
        <v>0</v>
      </c>
      <c r="Y37" s="114" t="str">
        <f t="shared" si="38"/>
        <v>-</v>
      </c>
      <c r="Z37" s="113">
        <f>'Cash Flow - Y1'!O24</f>
        <v>0</v>
      </c>
      <c r="AA37" s="114" t="str">
        <f t="shared" si="39"/>
        <v>-</v>
      </c>
      <c r="AB37" s="113">
        <f t="shared" si="40"/>
        <v>0</v>
      </c>
      <c r="AC37" s="115" t="str">
        <f t="shared" si="41"/>
        <v>-</v>
      </c>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row>
    <row r="38" spans="1:53" s="4" customFormat="1" ht="17.25" customHeight="1" x14ac:dyDescent="0.15">
      <c r="A38" s="100"/>
      <c r="B38" s="111" t="s">
        <v>4</v>
      </c>
      <c r="C38" s="112"/>
      <c r="D38" s="113">
        <f>'Cash Flow - Y1'!D25</f>
        <v>0</v>
      </c>
      <c r="E38" s="114" t="str">
        <f t="shared" si="42"/>
        <v>-</v>
      </c>
      <c r="F38" s="113">
        <f>'Cash Flow - Y1'!E25</f>
        <v>0</v>
      </c>
      <c r="G38" s="114" t="str">
        <f t="shared" si="29"/>
        <v>-</v>
      </c>
      <c r="H38" s="113">
        <f>'Cash Flow - Y1'!F25</f>
        <v>0</v>
      </c>
      <c r="I38" s="114" t="str">
        <f t="shared" si="30"/>
        <v>-</v>
      </c>
      <c r="J38" s="113">
        <f>'Cash Flow - Y1'!G25</f>
        <v>0</v>
      </c>
      <c r="K38" s="114" t="str">
        <f t="shared" si="31"/>
        <v>-</v>
      </c>
      <c r="L38" s="113">
        <f>'Cash Flow - Y1'!H25</f>
        <v>0</v>
      </c>
      <c r="M38" s="114" t="str">
        <f t="shared" si="32"/>
        <v>-</v>
      </c>
      <c r="N38" s="113">
        <f>'Cash Flow - Y1'!I25</f>
        <v>0</v>
      </c>
      <c r="O38" s="114" t="str">
        <f t="shared" si="33"/>
        <v>-</v>
      </c>
      <c r="P38" s="113">
        <f>'Cash Flow - Y1'!J25</f>
        <v>0</v>
      </c>
      <c r="Q38" s="114" t="str">
        <f t="shared" si="34"/>
        <v>-</v>
      </c>
      <c r="R38" s="113">
        <f>'Cash Flow - Y1'!K25</f>
        <v>0</v>
      </c>
      <c r="S38" s="114" t="str">
        <f t="shared" si="35"/>
        <v>-</v>
      </c>
      <c r="T38" s="113">
        <f>'Cash Flow - Y1'!L25</f>
        <v>0</v>
      </c>
      <c r="U38" s="114" t="str">
        <f t="shared" si="36"/>
        <v>-</v>
      </c>
      <c r="V38" s="113">
        <f>'Cash Flow - Y1'!M25</f>
        <v>0</v>
      </c>
      <c r="W38" s="114" t="str">
        <f t="shared" si="37"/>
        <v>-</v>
      </c>
      <c r="X38" s="113">
        <f>'Cash Flow - Y1'!N25</f>
        <v>0</v>
      </c>
      <c r="Y38" s="114" t="str">
        <f t="shared" si="38"/>
        <v>-</v>
      </c>
      <c r="Z38" s="113">
        <f>'Cash Flow - Y1'!O25</f>
        <v>0</v>
      </c>
      <c r="AA38" s="114" t="str">
        <f t="shared" si="39"/>
        <v>-</v>
      </c>
      <c r="AB38" s="113">
        <f t="shared" si="40"/>
        <v>0</v>
      </c>
      <c r="AC38" s="115" t="str">
        <f t="shared" si="41"/>
        <v>-</v>
      </c>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row>
    <row r="39" spans="1:53" s="4" customFormat="1" ht="17.25" customHeight="1" x14ac:dyDescent="0.15">
      <c r="A39" s="100"/>
      <c r="B39" s="111" t="s">
        <v>5</v>
      </c>
      <c r="C39" s="112"/>
      <c r="D39" s="113">
        <f>'Cash Flow - Y1'!D26</f>
        <v>0</v>
      </c>
      <c r="E39" s="114" t="str">
        <f t="shared" si="42"/>
        <v>-</v>
      </c>
      <c r="F39" s="113">
        <f>'Cash Flow - Y1'!E26</f>
        <v>0</v>
      </c>
      <c r="G39" s="114" t="str">
        <f t="shared" si="29"/>
        <v>-</v>
      </c>
      <c r="H39" s="113">
        <f>'Cash Flow - Y1'!F26</f>
        <v>0</v>
      </c>
      <c r="I39" s="114" t="str">
        <f t="shared" si="30"/>
        <v>-</v>
      </c>
      <c r="J39" s="113">
        <f>'Cash Flow - Y1'!G26</f>
        <v>0</v>
      </c>
      <c r="K39" s="114" t="str">
        <f t="shared" si="31"/>
        <v>-</v>
      </c>
      <c r="L39" s="113">
        <f>'Cash Flow - Y1'!H26</f>
        <v>0</v>
      </c>
      <c r="M39" s="114" t="str">
        <f t="shared" si="32"/>
        <v>-</v>
      </c>
      <c r="N39" s="113">
        <f>'Cash Flow - Y1'!I26</f>
        <v>0</v>
      </c>
      <c r="O39" s="114" t="str">
        <f t="shared" si="33"/>
        <v>-</v>
      </c>
      <c r="P39" s="113">
        <f>'Cash Flow - Y1'!J26</f>
        <v>0</v>
      </c>
      <c r="Q39" s="114" t="str">
        <f t="shared" si="34"/>
        <v>-</v>
      </c>
      <c r="R39" s="113">
        <f>'Cash Flow - Y1'!K26</f>
        <v>0</v>
      </c>
      <c r="S39" s="114" t="str">
        <f t="shared" si="35"/>
        <v>-</v>
      </c>
      <c r="T39" s="113">
        <f>'Cash Flow - Y1'!L26</f>
        <v>0</v>
      </c>
      <c r="U39" s="114" t="str">
        <f t="shared" si="36"/>
        <v>-</v>
      </c>
      <c r="V39" s="113">
        <f>'Cash Flow - Y1'!M26</f>
        <v>0</v>
      </c>
      <c r="W39" s="114" t="str">
        <f t="shared" si="37"/>
        <v>-</v>
      </c>
      <c r="X39" s="113">
        <f>'Cash Flow - Y1'!N26</f>
        <v>0</v>
      </c>
      <c r="Y39" s="114" t="str">
        <f t="shared" si="38"/>
        <v>-</v>
      </c>
      <c r="Z39" s="113">
        <f>'Cash Flow - Y1'!O26</f>
        <v>0</v>
      </c>
      <c r="AA39" s="114" t="str">
        <f t="shared" si="39"/>
        <v>-</v>
      </c>
      <c r="AB39" s="113">
        <f t="shared" si="40"/>
        <v>0</v>
      </c>
      <c r="AC39" s="115" t="str">
        <f t="shared" si="41"/>
        <v>-</v>
      </c>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row>
    <row r="40" spans="1:53" s="4" customFormat="1" ht="17.25" customHeight="1" x14ac:dyDescent="0.15">
      <c r="A40" s="100"/>
      <c r="B40" s="111" t="s">
        <v>34</v>
      </c>
      <c r="C40" s="112"/>
      <c r="D40" s="113">
        <f>'Cash Flow - Y1'!D27</f>
        <v>0</v>
      </c>
      <c r="E40" s="114" t="str">
        <f t="shared" si="42"/>
        <v>-</v>
      </c>
      <c r="F40" s="113">
        <f>'Cash Flow - Y1'!E27</f>
        <v>0</v>
      </c>
      <c r="G40" s="114" t="str">
        <f t="shared" si="29"/>
        <v>-</v>
      </c>
      <c r="H40" s="113">
        <f>'Cash Flow - Y1'!F27</f>
        <v>0</v>
      </c>
      <c r="I40" s="114" t="str">
        <f t="shared" si="30"/>
        <v>-</v>
      </c>
      <c r="J40" s="113">
        <f>'Cash Flow - Y1'!G27</f>
        <v>0</v>
      </c>
      <c r="K40" s="114" t="str">
        <f t="shared" si="31"/>
        <v>-</v>
      </c>
      <c r="L40" s="113">
        <f>'Cash Flow - Y1'!H27</f>
        <v>0</v>
      </c>
      <c r="M40" s="114" t="str">
        <f t="shared" si="32"/>
        <v>-</v>
      </c>
      <c r="N40" s="113">
        <f>'Cash Flow - Y1'!I27</f>
        <v>0</v>
      </c>
      <c r="O40" s="114" t="str">
        <f t="shared" si="33"/>
        <v>-</v>
      </c>
      <c r="P40" s="113">
        <f>'Cash Flow - Y1'!J27</f>
        <v>0</v>
      </c>
      <c r="Q40" s="114" t="str">
        <f t="shared" si="34"/>
        <v>-</v>
      </c>
      <c r="R40" s="113">
        <f>'Cash Flow - Y1'!K27</f>
        <v>0</v>
      </c>
      <c r="S40" s="114" t="str">
        <f t="shared" si="35"/>
        <v>-</v>
      </c>
      <c r="T40" s="113">
        <f>'Cash Flow - Y1'!L27</f>
        <v>0</v>
      </c>
      <c r="U40" s="114" t="str">
        <f t="shared" si="36"/>
        <v>-</v>
      </c>
      <c r="V40" s="113">
        <f>'Cash Flow - Y1'!M27</f>
        <v>0</v>
      </c>
      <c r="W40" s="114" t="str">
        <f t="shared" si="37"/>
        <v>-</v>
      </c>
      <c r="X40" s="113">
        <f>'Cash Flow - Y1'!N27</f>
        <v>0</v>
      </c>
      <c r="Y40" s="114" t="str">
        <f t="shared" si="38"/>
        <v>-</v>
      </c>
      <c r="Z40" s="113">
        <f>'Cash Flow - Y1'!O27</f>
        <v>0</v>
      </c>
      <c r="AA40" s="114" t="str">
        <f t="shared" si="39"/>
        <v>-</v>
      </c>
      <c r="AB40" s="113">
        <f t="shared" si="40"/>
        <v>0</v>
      </c>
      <c r="AC40" s="115" t="str">
        <f t="shared" si="41"/>
        <v>-</v>
      </c>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row>
    <row r="41" spans="1:53" s="4" customFormat="1" ht="17.25" customHeight="1" x14ac:dyDescent="0.15">
      <c r="A41" s="100"/>
      <c r="B41" s="111" t="s">
        <v>35</v>
      </c>
      <c r="C41" s="112"/>
      <c r="D41" s="113">
        <f>'Cash Flow - Y1'!D28</f>
        <v>0</v>
      </c>
      <c r="E41" s="114" t="str">
        <f t="shared" si="42"/>
        <v>-</v>
      </c>
      <c r="F41" s="113">
        <f>'Cash Flow - Y1'!E28</f>
        <v>0</v>
      </c>
      <c r="G41" s="114" t="str">
        <f t="shared" si="29"/>
        <v>-</v>
      </c>
      <c r="H41" s="113">
        <f>'Cash Flow - Y1'!F28</f>
        <v>0</v>
      </c>
      <c r="I41" s="114" t="str">
        <f t="shared" si="30"/>
        <v>-</v>
      </c>
      <c r="J41" s="113">
        <f>'Cash Flow - Y1'!G28</f>
        <v>0</v>
      </c>
      <c r="K41" s="114" t="str">
        <f t="shared" si="31"/>
        <v>-</v>
      </c>
      <c r="L41" s="113">
        <f>'Cash Flow - Y1'!H28</f>
        <v>0</v>
      </c>
      <c r="M41" s="114" t="str">
        <f t="shared" si="32"/>
        <v>-</v>
      </c>
      <c r="N41" s="113">
        <f>'Cash Flow - Y1'!I28</f>
        <v>0</v>
      </c>
      <c r="O41" s="114" t="str">
        <f t="shared" si="33"/>
        <v>-</v>
      </c>
      <c r="P41" s="113">
        <f>'Cash Flow - Y1'!J28</f>
        <v>0</v>
      </c>
      <c r="Q41" s="114" t="str">
        <f t="shared" si="34"/>
        <v>-</v>
      </c>
      <c r="R41" s="113">
        <f>'Cash Flow - Y1'!K28</f>
        <v>0</v>
      </c>
      <c r="S41" s="114" t="str">
        <f t="shared" si="35"/>
        <v>-</v>
      </c>
      <c r="T41" s="113">
        <f>'Cash Flow - Y1'!L28</f>
        <v>0</v>
      </c>
      <c r="U41" s="114" t="str">
        <f t="shared" si="36"/>
        <v>-</v>
      </c>
      <c r="V41" s="113">
        <f>'Cash Flow - Y1'!M28</f>
        <v>0</v>
      </c>
      <c r="W41" s="114" t="str">
        <f t="shared" si="37"/>
        <v>-</v>
      </c>
      <c r="X41" s="113">
        <f>'Cash Flow - Y1'!N28</f>
        <v>0</v>
      </c>
      <c r="Y41" s="114" t="str">
        <f t="shared" si="38"/>
        <v>-</v>
      </c>
      <c r="Z41" s="113">
        <f>'Cash Flow - Y1'!O28</f>
        <v>0</v>
      </c>
      <c r="AA41" s="114" t="str">
        <f t="shared" si="39"/>
        <v>-</v>
      </c>
      <c r="AB41" s="113">
        <f t="shared" si="40"/>
        <v>0</v>
      </c>
      <c r="AC41" s="115" t="str">
        <f t="shared" si="41"/>
        <v>-</v>
      </c>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row>
    <row r="42" spans="1:53" s="4" customFormat="1" ht="17.25" customHeight="1" x14ac:dyDescent="0.15">
      <c r="A42" s="100"/>
      <c r="B42" s="111" t="s">
        <v>36</v>
      </c>
      <c r="C42" s="112"/>
      <c r="D42" s="113">
        <f>'Cash Flow - Y1'!D29</f>
        <v>0</v>
      </c>
      <c r="E42" s="114" t="str">
        <f t="shared" si="42"/>
        <v>-</v>
      </c>
      <c r="F42" s="113">
        <f>'Cash Flow - Y1'!E29</f>
        <v>0</v>
      </c>
      <c r="G42" s="114" t="str">
        <f t="shared" si="29"/>
        <v>-</v>
      </c>
      <c r="H42" s="113">
        <f>'Cash Flow - Y1'!F29</f>
        <v>0</v>
      </c>
      <c r="I42" s="114" t="str">
        <f t="shared" si="30"/>
        <v>-</v>
      </c>
      <c r="J42" s="113">
        <f>'Cash Flow - Y1'!G29</f>
        <v>0</v>
      </c>
      <c r="K42" s="114" t="str">
        <f t="shared" si="31"/>
        <v>-</v>
      </c>
      <c r="L42" s="113">
        <f>'Cash Flow - Y1'!H29</f>
        <v>0</v>
      </c>
      <c r="M42" s="114" t="str">
        <f t="shared" si="32"/>
        <v>-</v>
      </c>
      <c r="N42" s="113">
        <f>'Cash Flow - Y1'!I29</f>
        <v>0</v>
      </c>
      <c r="O42" s="114" t="str">
        <f t="shared" si="33"/>
        <v>-</v>
      </c>
      <c r="P42" s="113">
        <f>'Cash Flow - Y1'!J29</f>
        <v>0</v>
      </c>
      <c r="Q42" s="114" t="str">
        <f t="shared" si="34"/>
        <v>-</v>
      </c>
      <c r="R42" s="113">
        <f>'Cash Flow - Y1'!K29</f>
        <v>0</v>
      </c>
      <c r="S42" s="114" t="str">
        <f t="shared" si="35"/>
        <v>-</v>
      </c>
      <c r="T42" s="113">
        <f>'Cash Flow - Y1'!L29</f>
        <v>0</v>
      </c>
      <c r="U42" s="114" t="str">
        <f t="shared" si="36"/>
        <v>-</v>
      </c>
      <c r="V42" s="113">
        <f>'Cash Flow - Y1'!M29</f>
        <v>0</v>
      </c>
      <c r="W42" s="114" t="str">
        <f t="shared" si="37"/>
        <v>-</v>
      </c>
      <c r="X42" s="113">
        <f>'Cash Flow - Y1'!N29</f>
        <v>0</v>
      </c>
      <c r="Y42" s="114" t="str">
        <f t="shared" si="38"/>
        <v>-</v>
      </c>
      <c r="Z42" s="113">
        <f>'Cash Flow - Y1'!O29</f>
        <v>0</v>
      </c>
      <c r="AA42" s="114" t="str">
        <f t="shared" si="39"/>
        <v>-</v>
      </c>
      <c r="AB42" s="113">
        <f t="shared" si="40"/>
        <v>0</v>
      </c>
      <c r="AC42" s="115" t="str">
        <f t="shared" si="41"/>
        <v>-</v>
      </c>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row>
    <row r="43" spans="1:53" s="4" customFormat="1" ht="17.25" customHeight="1" x14ac:dyDescent="0.15">
      <c r="A43" s="100"/>
      <c r="B43" s="111" t="s">
        <v>37</v>
      </c>
      <c r="C43" s="112"/>
      <c r="D43" s="113">
        <f>'Cash Flow - Y1'!D30</f>
        <v>0</v>
      </c>
      <c r="E43" s="114" t="str">
        <f t="shared" si="42"/>
        <v>-</v>
      </c>
      <c r="F43" s="113">
        <f>'Cash Flow - Y1'!E30</f>
        <v>0</v>
      </c>
      <c r="G43" s="114" t="str">
        <f t="shared" si="29"/>
        <v>-</v>
      </c>
      <c r="H43" s="113">
        <f>'Cash Flow - Y1'!F30</f>
        <v>0</v>
      </c>
      <c r="I43" s="114" t="str">
        <f t="shared" si="30"/>
        <v>-</v>
      </c>
      <c r="J43" s="113">
        <f>'Cash Flow - Y1'!G30</f>
        <v>0</v>
      </c>
      <c r="K43" s="114" t="str">
        <f t="shared" si="31"/>
        <v>-</v>
      </c>
      <c r="L43" s="113">
        <f>'Cash Flow - Y1'!H30</f>
        <v>0</v>
      </c>
      <c r="M43" s="114" t="str">
        <f t="shared" si="32"/>
        <v>-</v>
      </c>
      <c r="N43" s="113">
        <f>'Cash Flow - Y1'!I30</f>
        <v>0</v>
      </c>
      <c r="O43" s="114" t="str">
        <f t="shared" si="33"/>
        <v>-</v>
      </c>
      <c r="P43" s="113">
        <f>'Cash Flow - Y1'!J30</f>
        <v>0</v>
      </c>
      <c r="Q43" s="114" t="str">
        <f t="shared" si="34"/>
        <v>-</v>
      </c>
      <c r="R43" s="113">
        <f>'Cash Flow - Y1'!K30</f>
        <v>0</v>
      </c>
      <c r="S43" s="114" t="str">
        <f t="shared" si="35"/>
        <v>-</v>
      </c>
      <c r="T43" s="113">
        <f>'Cash Flow - Y1'!L30</f>
        <v>0</v>
      </c>
      <c r="U43" s="114" t="str">
        <f t="shared" si="36"/>
        <v>-</v>
      </c>
      <c r="V43" s="113">
        <f>'Cash Flow - Y1'!M30</f>
        <v>0</v>
      </c>
      <c r="W43" s="114" t="str">
        <f t="shared" si="37"/>
        <v>-</v>
      </c>
      <c r="X43" s="113">
        <f>'Cash Flow - Y1'!N30</f>
        <v>0</v>
      </c>
      <c r="Y43" s="114" t="str">
        <f t="shared" si="38"/>
        <v>-</v>
      </c>
      <c r="Z43" s="113">
        <f>'Cash Flow - Y1'!O30</f>
        <v>0</v>
      </c>
      <c r="AA43" s="114" t="str">
        <f t="shared" si="39"/>
        <v>-</v>
      </c>
      <c r="AB43" s="113">
        <f t="shared" si="40"/>
        <v>0</v>
      </c>
      <c r="AC43" s="115" t="str">
        <f t="shared" si="41"/>
        <v>-</v>
      </c>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row>
    <row r="44" spans="1:53" s="4" customFormat="1" ht="17.25" customHeight="1" x14ac:dyDescent="0.15">
      <c r="A44" s="100"/>
      <c r="B44" s="111" t="s">
        <v>38</v>
      </c>
      <c r="C44" s="112"/>
      <c r="D44" s="113">
        <f>'Cash Flow - Y1'!D31</f>
        <v>0</v>
      </c>
      <c r="E44" s="114" t="str">
        <f t="shared" si="42"/>
        <v>-</v>
      </c>
      <c r="F44" s="113">
        <f>'Cash Flow - Y1'!E31</f>
        <v>0</v>
      </c>
      <c r="G44" s="114" t="str">
        <f t="shared" si="29"/>
        <v>-</v>
      </c>
      <c r="H44" s="113">
        <f>'Cash Flow - Y1'!F31</f>
        <v>0</v>
      </c>
      <c r="I44" s="114" t="str">
        <f t="shared" si="30"/>
        <v>-</v>
      </c>
      <c r="J44" s="113">
        <f>'Cash Flow - Y1'!G31</f>
        <v>0</v>
      </c>
      <c r="K44" s="114" t="str">
        <f t="shared" si="31"/>
        <v>-</v>
      </c>
      <c r="L44" s="113">
        <f>'Cash Flow - Y1'!H31</f>
        <v>0</v>
      </c>
      <c r="M44" s="114" t="str">
        <f t="shared" si="32"/>
        <v>-</v>
      </c>
      <c r="N44" s="113">
        <f>'Cash Flow - Y1'!I31</f>
        <v>0</v>
      </c>
      <c r="O44" s="114" t="str">
        <f t="shared" si="33"/>
        <v>-</v>
      </c>
      <c r="P44" s="113">
        <f>'Cash Flow - Y1'!J31</f>
        <v>0</v>
      </c>
      <c r="Q44" s="114" t="str">
        <f t="shared" si="34"/>
        <v>-</v>
      </c>
      <c r="R44" s="113">
        <f>'Cash Flow - Y1'!K31</f>
        <v>0</v>
      </c>
      <c r="S44" s="114" t="str">
        <f t="shared" si="35"/>
        <v>-</v>
      </c>
      <c r="T44" s="113">
        <f>'Cash Flow - Y1'!L31</f>
        <v>0</v>
      </c>
      <c r="U44" s="114" t="str">
        <f t="shared" si="36"/>
        <v>-</v>
      </c>
      <c r="V44" s="113">
        <f>'Cash Flow - Y1'!M31</f>
        <v>0</v>
      </c>
      <c r="W44" s="114" t="str">
        <f t="shared" si="37"/>
        <v>-</v>
      </c>
      <c r="X44" s="113">
        <f>'Cash Flow - Y1'!N31</f>
        <v>0</v>
      </c>
      <c r="Y44" s="114" t="str">
        <f t="shared" si="38"/>
        <v>-</v>
      </c>
      <c r="Z44" s="113">
        <f>'Cash Flow - Y1'!O31</f>
        <v>0</v>
      </c>
      <c r="AA44" s="114" t="str">
        <f t="shared" si="39"/>
        <v>-</v>
      </c>
      <c r="AB44" s="113">
        <f t="shared" si="40"/>
        <v>0</v>
      </c>
      <c r="AC44" s="115" t="str">
        <f t="shared" si="41"/>
        <v>-</v>
      </c>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row>
    <row r="45" spans="1:53" s="4" customFormat="1" ht="17.25" customHeight="1" x14ac:dyDescent="0.15">
      <c r="A45" s="100"/>
      <c r="B45" s="111" t="s">
        <v>39</v>
      </c>
      <c r="C45" s="112"/>
      <c r="D45" s="113">
        <f>'Cash Flow - Y1'!D32</f>
        <v>0</v>
      </c>
      <c r="E45" s="114" t="str">
        <f t="shared" si="42"/>
        <v>-</v>
      </c>
      <c r="F45" s="113">
        <f>'Cash Flow - Y1'!E32</f>
        <v>0</v>
      </c>
      <c r="G45" s="114" t="str">
        <f t="shared" si="29"/>
        <v>-</v>
      </c>
      <c r="H45" s="113">
        <f>'Cash Flow - Y1'!F32</f>
        <v>0</v>
      </c>
      <c r="I45" s="114" t="str">
        <f t="shared" si="30"/>
        <v>-</v>
      </c>
      <c r="J45" s="113">
        <f>'Cash Flow - Y1'!G32</f>
        <v>0</v>
      </c>
      <c r="K45" s="114" t="str">
        <f t="shared" si="31"/>
        <v>-</v>
      </c>
      <c r="L45" s="113">
        <f>'Cash Flow - Y1'!H32</f>
        <v>0</v>
      </c>
      <c r="M45" s="114" t="str">
        <f t="shared" si="32"/>
        <v>-</v>
      </c>
      <c r="N45" s="113">
        <f>'Cash Flow - Y1'!I32</f>
        <v>0</v>
      </c>
      <c r="O45" s="114" t="str">
        <f t="shared" si="33"/>
        <v>-</v>
      </c>
      <c r="P45" s="113">
        <f>'Cash Flow - Y1'!J32</f>
        <v>0</v>
      </c>
      <c r="Q45" s="114" t="str">
        <f t="shared" si="34"/>
        <v>-</v>
      </c>
      <c r="R45" s="113">
        <f>'Cash Flow - Y1'!K32</f>
        <v>0</v>
      </c>
      <c r="S45" s="114" t="str">
        <f t="shared" si="35"/>
        <v>-</v>
      </c>
      <c r="T45" s="113">
        <f>'Cash Flow - Y1'!L32</f>
        <v>0</v>
      </c>
      <c r="U45" s="114" t="str">
        <f t="shared" si="36"/>
        <v>-</v>
      </c>
      <c r="V45" s="113">
        <f>'Cash Flow - Y1'!M32</f>
        <v>0</v>
      </c>
      <c r="W45" s="114" t="str">
        <f t="shared" si="37"/>
        <v>-</v>
      </c>
      <c r="X45" s="113">
        <f>'Cash Flow - Y1'!N32</f>
        <v>0</v>
      </c>
      <c r="Y45" s="114" t="str">
        <f t="shared" si="38"/>
        <v>-</v>
      </c>
      <c r="Z45" s="113">
        <f>'Cash Flow - Y1'!O32</f>
        <v>0</v>
      </c>
      <c r="AA45" s="114" t="str">
        <f t="shared" si="39"/>
        <v>-</v>
      </c>
      <c r="AB45" s="113">
        <f t="shared" si="40"/>
        <v>0</v>
      </c>
      <c r="AC45" s="115" t="str">
        <f t="shared" si="41"/>
        <v>-</v>
      </c>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row>
    <row r="46" spans="1:53" s="4" customFormat="1" ht="17.25" customHeight="1" x14ac:dyDescent="0.15">
      <c r="A46" s="100"/>
      <c r="B46" s="111" t="s">
        <v>40</v>
      </c>
      <c r="C46" s="112"/>
      <c r="D46" s="113">
        <f>'Cash Flow - Y1'!D33</f>
        <v>0</v>
      </c>
      <c r="E46" s="114" t="str">
        <f t="shared" si="42"/>
        <v>-</v>
      </c>
      <c r="F46" s="113">
        <f>'Cash Flow - Y1'!E33</f>
        <v>0</v>
      </c>
      <c r="G46" s="114" t="str">
        <f t="shared" si="29"/>
        <v>-</v>
      </c>
      <c r="H46" s="113">
        <f>'Cash Flow - Y1'!F33</f>
        <v>0</v>
      </c>
      <c r="I46" s="114" t="str">
        <f t="shared" si="30"/>
        <v>-</v>
      </c>
      <c r="J46" s="113">
        <f>'Cash Flow - Y1'!G33</f>
        <v>0</v>
      </c>
      <c r="K46" s="114" t="str">
        <f t="shared" si="31"/>
        <v>-</v>
      </c>
      <c r="L46" s="113">
        <f>'Cash Flow - Y1'!H33</f>
        <v>0</v>
      </c>
      <c r="M46" s="114" t="str">
        <f t="shared" si="32"/>
        <v>-</v>
      </c>
      <c r="N46" s="113">
        <f>'Cash Flow - Y1'!I33</f>
        <v>0</v>
      </c>
      <c r="O46" s="114" t="str">
        <f t="shared" si="33"/>
        <v>-</v>
      </c>
      <c r="P46" s="113">
        <f>'Cash Flow - Y1'!J33</f>
        <v>0</v>
      </c>
      <c r="Q46" s="114" t="str">
        <f t="shared" si="34"/>
        <v>-</v>
      </c>
      <c r="R46" s="113">
        <f>'Cash Flow - Y1'!K33</f>
        <v>0</v>
      </c>
      <c r="S46" s="114" t="str">
        <f t="shared" si="35"/>
        <v>-</v>
      </c>
      <c r="T46" s="113">
        <f>'Cash Flow - Y1'!L33</f>
        <v>0</v>
      </c>
      <c r="U46" s="114" t="str">
        <f t="shared" si="36"/>
        <v>-</v>
      </c>
      <c r="V46" s="113">
        <f>'Cash Flow - Y1'!M33</f>
        <v>0</v>
      </c>
      <c r="W46" s="114" t="str">
        <f t="shared" si="37"/>
        <v>-</v>
      </c>
      <c r="X46" s="113">
        <f>'Cash Flow - Y1'!N33</f>
        <v>0</v>
      </c>
      <c r="Y46" s="114" t="str">
        <f t="shared" si="38"/>
        <v>-</v>
      </c>
      <c r="Z46" s="113">
        <f>'Cash Flow - Y1'!O33</f>
        <v>0</v>
      </c>
      <c r="AA46" s="114" t="str">
        <f t="shared" si="39"/>
        <v>-</v>
      </c>
      <c r="AB46" s="113">
        <f t="shared" si="40"/>
        <v>0</v>
      </c>
      <c r="AC46" s="115" t="str">
        <f t="shared" si="41"/>
        <v>-</v>
      </c>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row>
    <row r="47" spans="1:53" s="4" customFormat="1" ht="17.25" customHeight="1" x14ac:dyDescent="0.15">
      <c r="A47" s="100"/>
      <c r="B47" s="111" t="s">
        <v>41</v>
      </c>
      <c r="C47" s="112"/>
      <c r="D47" s="113">
        <f>'Cash Flow - Y1'!D34</f>
        <v>0</v>
      </c>
      <c r="E47" s="114" t="str">
        <f t="shared" si="42"/>
        <v>-</v>
      </c>
      <c r="F47" s="113">
        <f>'Cash Flow - Y1'!E34</f>
        <v>0</v>
      </c>
      <c r="G47" s="114" t="str">
        <f t="shared" si="29"/>
        <v>-</v>
      </c>
      <c r="H47" s="113">
        <f>'Cash Flow - Y1'!F34</f>
        <v>0</v>
      </c>
      <c r="I47" s="114" t="str">
        <f t="shared" si="30"/>
        <v>-</v>
      </c>
      <c r="J47" s="113">
        <f>'Cash Flow - Y1'!G34</f>
        <v>0</v>
      </c>
      <c r="K47" s="114" t="str">
        <f t="shared" si="31"/>
        <v>-</v>
      </c>
      <c r="L47" s="113">
        <f>'Cash Flow - Y1'!H34</f>
        <v>0</v>
      </c>
      <c r="M47" s="114" t="str">
        <f t="shared" si="32"/>
        <v>-</v>
      </c>
      <c r="N47" s="113">
        <f>'Cash Flow - Y1'!I34</f>
        <v>0</v>
      </c>
      <c r="O47" s="114" t="str">
        <f t="shared" si="33"/>
        <v>-</v>
      </c>
      <c r="P47" s="113">
        <f>'Cash Flow - Y1'!J34</f>
        <v>0</v>
      </c>
      <c r="Q47" s="114" t="str">
        <f t="shared" si="34"/>
        <v>-</v>
      </c>
      <c r="R47" s="113">
        <f>'Cash Flow - Y1'!K34</f>
        <v>0</v>
      </c>
      <c r="S47" s="114" t="str">
        <f t="shared" si="35"/>
        <v>-</v>
      </c>
      <c r="T47" s="113">
        <f>'Cash Flow - Y1'!L34</f>
        <v>0</v>
      </c>
      <c r="U47" s="114" t="str">
        <f t="shared" si="36"/>
        <v>-</v>
      </c>
      <c r="V47" s="113">
        <f>'Cash Flow - Y1'!M34</f>
        <v>0</v>
      </c>
      <c r="W47" s="114" t="str">
        <f t="shared" si="37"/>
        <v>-</v>
      </c>
      <c r="X47" s="113">
        <f>'Cash Flow - Y1'!N34</f>
        <v>0</v>
      </c>
      <c r="Y47" s="114" t="str">
        <f t="shared" si="38"/>
        <v>-</v>
      </c>
      <c r="Z47" s="113">
        <f>'Cash Flow - Y1'!O34</f>
        <v>0</v>
      </c>
      <c r="AA47" s="114" t="str">
        <f t="shared" si="39"/>
        <v>-</v>
      </c>
      <c r="AB47" s="113">
        <f t="shared" si="40"/>
        <v>0</v>
      </c>
      <c r="AC47" s="115" t="str">
        <f t="shared" si="41"/>
        <v>-</v>
      </c>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row>
    <row r="48" spans="1:53" s="4" customFormat="1" ht="17.25" customHeight="1" x14ac:dyDescent="0.15">
      <c r="A48" s="100"/>
      <c r="B48" s="111" t="s">
        <v>42</v>
      </c>
      <c r="C48" s="112"/>
      <c r="D48" s="113">
        <f>'Cash Flow - Y1'!D35</f>
        <v>0</v>
      </c>
      <c r="E48" s="114" t="str">
        <f t="shared" si="42"/>
        <v>-</v>
      </c>
      <c r="F48" s="113">
        <f>'Cash Flow - Y1'!E35</f>
        <v>0</v>
      </c>
      <c r="G48" s="114" t="str">
        <f t="shared" si="29"/>
        <v>-</v>
      </c>
      <c r="H48" s="113">
        <f>'Cash Flow - Y1'!F35</f>
        <v>0</v>
      </c>
      <c r="I48" s="114" t="str">
        <f t="shared" si="30"/>
        <v>-</v>
      </c>
      <c r="J48" s="113">
        <f>'Cash Flow - Y1'!G35</f>
        <v>0</v>
      </c>
      <c r="K48" s="114" t="str">
        <f t="shared" si="31"/>
        <v>-</v>
      </c>
      <c r="L48" s="113">
        <f>'Cash Flow - Y1'!H35</f>
        <v>0</v>
      </c>
      <c r="M48" s="114" t="str">
        <f t="shared" si="32"/>
        <v>-</v>
      </c>
      <c r="N48" s="113">
        <f>'Cash Flow - Y1'!I35</f>
        <v>0</v>
      </c>
      <c r="O48" s="114" t="str">
        <f t="shared" si="33"/>
        <v>-</v>
      </c>
      <c r="P48" s="113">
        <f>'Cash Flow - Y1'!J35</f>
        <v>0</v>
      </c>
      <c r="Q48" s="114" t="str">
        <f t="shared" si="34"/>
        <v>-</v>
      </c>
      <c r="R48" s="113">
        <f>'Cash Flow - Y1'!K35</f>
        <v>0</v>
      </c>
      <c r="S48" s="114" t="str">
        <f t="shared" si="35"/>
        <v>-</v>
      </c>
      <c r="T48" s="113">
        <f>'Cash Flow - Y1'!L35</f>
        <v>0</v>
      </c>
      <c r="U48" s="114" t="str">
        <f t="shared" si="36"/>
        <v>-</v>
      </c>
      <c r="V48" s="113">
        <f>'Cash Flow - Y1'!M35</f>
        <v>0</v>
      </c>
      <c r="W48" s="114" t="str">
        <f t="shared" si="37"/>
        <v>-</v>
      </c>
      <c r="X48" s="113">
        <f>'Cash Flow - Y1'!N35</f>
        <v>0</v>
      </c>
      <c r="Y48" s="114" t="str">
        <f t="shared" si="38"/>
        <v>-</v>
      </c>
      <c r="Z48" s="113">
        <f>'Cash Flow - Y1'!O35</f>
        <v>0</v>
      </c>
      <c r="AA48" s="114" t="str">
        <f t="shared" si="39"/>
        <v>-</v>
      </c>
      <c r="AB48" s="113">
        <f t="shared" si="40"/>
        <v>0</v>
      </c>
      <c r="AC48" s="115" t="str">
        <f t="shared" si="41"/>
        <v>-</v>
      </c>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row>
    <row r="49" spans="1:53" s="4" customFormat="1" ht="17.25" customHeight="1" x14ac:dyDescent="0.15">
      <c r="A49" s="100"/>
      <c r="B49" s="111" t="s">
        <v>43</v>
      </c>
      <c r="C49" s="112"/>
      <c r="D49" s="113">
        <f>'Cash Flow - Y1'!D36</f>
        <v>0</v>
      </c>
      <c r="E49" s="114" t="str">
        <f t="shared" si="42"/>
        <v>-</v>
      </c>
      <c r="F49" s="113">
        <f>'Cash Flow - Y1'!E36</f>
        <v>0</v>
      </c>
      <c r="G49" s="114" t="str">
        <f t="shared" si="29"/>
        <v>-</v>
      </c>
      <c r="H49" s="113">
        <f>'Cash Flow - Y1'!F36</f>
        <v>0</v>
      </c>
      <c r="I49" s="114" t="str">
        <f t="shared" si="30"/>
        <v>-</v>
      </c>
      <c r="J49" s="113">
        <f>'Cash Flow - Y1'!G36</f>
        <v>0</v>
      </c>
      <c r="K49" s="114" t="str">
        <f t="shared" si="31"/>
        <v>-</v>
      </c>
      <c r="L49" s="113">
        <f>'Cash Flow - Y1'!H36</f>
        <v>0</v>
      </c>
      <c r="M49" s="114" t="str">
        <f t="shared" si="32"/>
        <v>-</v>
      </c>
      <c r="N49" s="113">
        <f>'Cash Flow - Y1'!I36</f>
        <v>0</v>
      </c>
      <c r="O49" s="114" t="str">
        <f t="shared" si="33"/>
        <v>-</v>
      </c>
      <c r="P49" s="113">
        <f>'Cash Flow - Y1'!J36</f>
        <v>0</v>
      </c>
      <c r="Q49" s="114" t="str">
        <f t="shared" si="34"/>
        <v>-</v>
      </c>
      <c r="R49" s="113">
        <f>'Cash Flow - Y1'!K36</f>
        <v>0</v>
      </c>
      <c r="S49" s="114" t="str">
        <f t="shared" si="35"/>
        <v>-</v>
      </c>
      <c r="T49" s="113">
        <f>'Cash Flow - Y1'!L36</f>
        <v>0</v>
      </c>
      <c r="U49" s="114" t="str">
        <f t="shared" si="36"/>
        <v>-</v>
      </c>
      <c r="V49" s="113">
        <f>'Cash Flow - Y1'!M36</f>
        <v>0</v>
      </c>
      <c r="W49" s="114" t="str">
        <f t="shared" si="37"/>
        <v>-</v>
      </c>
      <c r="X49" s="113">
        <f>'Cash Flow - Y1'!N36</f>
        <v>0</v>
      </c>
      <c r="Y49" s="114" t="str">
        <f t="shared" si="38"/>
        <v>-</v>
      </c>
      <c r="Z49" s="113">
        <f>'Cash Flow - Y1'!O36</f>
        <v>0</v>
      </c>
      <c r="AA49" s="114" t="str">
        <f t="shared" si="39"/>
        <v>-</v>
      </c>
      <c r="AB49" s="113">
        <f t="shared" si="40"/>
        <v>0</v>
      </c>
      <c r="AC49" s="115" t="str">
        <f t="shared" si="41"/>
        <v>-</v>
      </c>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row>
    <row r="50" spans="1:53" s="4" customFormat="1" ht="17.25" customHeight="1" x14ac:dyDescent="0.15">
      <c r="A50" s="100"/>
      <c r="B50" s="111" t="s">
        <v>7</v>
      </c>
      <c r="C50" s="112"/>
      <c r="D50" s="113">
        <f>'Cash Flow - Y1'!D37</f>
        <v>0</v>
      </c>
      <c r="E50" s="114" t="str">
        <f t="shared" si="42"/>
        <v>-</v>
      </c>
      <c r="F50" s="113">
        <f>'Cash Flow - Y1'!E37</f>
        <v>0</v>
      </c>
      <c r="G50" s="114" t="str">
        <f t="shared" si="29"/>
        <v>-</v>
      </c>
      <c r="H50" s="113">
        <f>'Cash Flow - Y1'!F37</f>
        <v>0</v>
      </c>
      <c r="I50" s="114" t="str">
        <f t="shared" si="30"/>
        <v>-</v>
      </c>
      <c r="J50" s="113">
        <f>'Cash Flow - Y1'!G37</f>
        <v>0</v>
      </c>
      <c r="K50" s="114" t="str">
        <f t="shared" si="31"/>
        <v>-</v>
      </c>
      <c r="L50" s="113">
        <f>'Cash Flow - Y1'!H37</f>
        <v>0</v>
      </c>
      <c r="M50" s="114" t="str">
        <f t="shared" si="32"/>
        <v>-</v>
      </c>
      <c r="N50" s="113">
        <f>'Cash Flow - Y1'!I37</f>
        <v>0</v>
      </c>
      <c r="O50" s="114" t="str">
        <f t="shared" si="33"/>
        <v>-</v>
      </c>
      <c r="P50" s="113">
        <f>'Cash Flow - Y1'!J37</f>
        <v>0</v>
      </c>
      <c r="Q50" s="114" t="str">
        <f t="shared" si="34"/>
        <v>-</v>
      </c>
      <c r="R50" s="113">
        <f>'Cash Flow - Y1'!K37</f>
        <v>0</v>
      </c>
      <c r="S50" s="114" t="str">
        <f t="shared" si="35"/>
        <v>-</v>
      </c>
      <c r="T50" s="113">
        <f>'Cash Flow - Y1'!L37</f>
        <v>0</v>
      </c>
      <c r="U50" s="114" t="str">
        <f t="shared" si="36"/>
        <v>-</v>
      </c>
      <c r="V50" s="113">
        <f>'Cash Flow - Y1'!M37</f>
        <v>0</v>
      </c>
      <c r="W50" s="114" t="str">
        <f t="shared" si="37"/>
        <v>-</v>
      </c>
      <c r="X50" s="113">
        <f>'Cash Flow - Y1'!N37</f>
        <v>0</v>
      </c>
      <c r="Y50" s="114" t="str">
        <f t="shared" si="38"/>
        <v>-</v>
      </c>
      <c r="Z50" s="113">
        <f>'Cash Flow - Y1'!O37</f>
        <v>0</v>
      </c>
      <c r="AA50" s="114" t="str">
        <f t="shared" si="39"/>
        <v>-</v>
      </c>
      <c r="AB50" s="113">
        <f t="shared" si="40"/>
        <v>0</v>
      </c>
      <c r="AC50" s="115" t="str">
        <f t="shared" si="41"/>
        <v>-</v>
      </c>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row>
    <row r="51" spans="1:53" s="4" customFormat="1" ht="17.25" customHeight="1" x14ac:dyDescent="0.15">
      <c r="A51" s="100"/>
      <c r="B51" s="111" t="s">
        <v>44</v>
      </c>
      <c r="C51" s="112"/>
      <c r="D51" s="113">
        <v>0</v>
      </c>
      <c r="E51" s="114" t="str">
        <f t="shared" si="42"/>
        <v>-</v>
      </c>
      <c r="F51" s="113">
        <v>0</v>
      </c>
      <c r="G51" s="114" t="str">
        <f t="shared" si="29"/>
        <v>-</v>
      </c>
      <c r="H51" s="113">
        <v>0</v>
      </c>
      <c r="I51" s="114" t="str">
        <f t="shared" si="30"/>
        <v>-</v>
      </c>
      <c r="J51" s="113">
        <v>0</v>
      </c>
      <c r="K51" s="114" t="str">
        <f t="shared" si="31"/>
        <v>-</v>
      </c>
      <c r="L51" s="113">
        <v>0</v>
      </c>
      <c r="M51" s="114" t="str">
        <f t="shared" si="32"/>
        <v>-</v>
      </c>
      <c r="N51" s="113">
        <v>0</v>
      </c>
      <c r="O51" s="114" t="str">
        <f t="shared" si="33"/>
        <v>-</v>
      </c>
      <c r="P51" s="113">
        <v>0</v>
      </c>
      <c r="Q51" s="114" t="str">
        <f t="shared" si="34"/>
        <v>-</v>
      </c>
      <c r="R51" s="118">
        <v>0</v>
      </c>
      <c r="S51" s="114" t="str">
        <f t="shared" si="35"/>
        <v>-</v>
      </c>
      <c r="T51" s="113">
        <v>0</v>
      </c>
      <c r="U51" s="114" t="str">
        <f t="shared" si="36"/>
        <v>-</v>
      </c>
      <c r="V51" s="113">
        <v>0</v>
      </c>
      <c r="W51" s="114" t="str">
        <f t="shared" si="37"/>
        <v>-</v>
      </c>
      <c r="X51" s="113">
        <v>0</v>
      </c>
      <c r="Y51" s="114" t="str">
        <f t="shared" si="38"/>
        <v>-</v>
      </c>
      <c r="Z51" s="113">
        <v>0</v>
      </c>
      <c r="AA51" s="114" t="str">
        <f t="shared" si="39"/>
        <v>-</v>
      </c>
      <c r="AB51" s="113">
        <f t="shared" si="40"/>
        <v>0</v>
      </c>
      <c r="AC51" s="115" t="str">
        <f t="shared" si="41"/>
        <v>-</v>
      </c>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row>
    <row r="52" spans="1:53" s="4" customFormat="1" ht="17.25" customHeight="1" x14ac:dyDescent="0.15">
      <c r="A52" s="100"/>
      <c r="B52" s="111" t="s">
        <v>45</v>
      </c>
      <c r="C52" s="112"/>
      <c r="D52" s="113">
        <v>0</v>
      </c>
      <c r="E52" s="114" t="str">
        <f t="shared" si="42"/>
        <v>-</v>
      </c>
      <c r="F52" s="113">
        <v>0</v>
      </c>
      <c r="G52" s="114" t="str">
        <f t="shared" si="29"/>
        <v>-</v>
      </c>
      <c r="H52" s="113">
        <v>0</v>
      </c>
      <c r="I52" s="114" t="str">
        <f t="shared" si="30"/>
        <v>-</v>
      </c>
      <c r="J52" s="113">
        <v>0</v>
      </c>
      <c r="K52" s="114" t="str">
        <f t="shared" si="31"/>
        <v>-</v>
      </c>
      <c r="L52" s="113">
        <v>0</v>
      </c>
      <c r="M52" s="114" t="str">
        <f t="shared" si="32"/>
        <v>-</v>
      </c>
      <c r="N52" s="113">
        <v>0</v>
      </c>
      <c r="O52" s="114" t="str">
        <f t="shared" si="33"/>
        <v>-</v>
      </c>
      <c r="P52" s="113">
        <v>0</v>
      </c>
      <c r="Q52" s="114" t="str">
        <f t="shared" si="34"/>
        <v>-</v>
      </c>
      <c r="R52" s="113">
        <v>0</v>
      </c>
      <c r="S52" s="114" t="str">
        <f t="shared" si="35"/>
        <v>-</v>
      </c>
      <c r="T52" s="113">
        <v>0</v>
      </c>
      <c r="U52" s="114" t="str">
        <f t="shared" si="36"/>
        <v>-</v>
      </c>
      <c r="V52" s="113">
        <v>0</v>
      </c>
      <c r="W52" s="114" t="str">
        <f t="shared" si="37"/>
        <v>-</v>
      </c>
      <c r="X52" s="113">
        <v>0</v>
      </c>
      <c r="Y52" s="114" t="str">
        <f t="shared" si="38"/>
        <v>-</v>
      </c>
      <c r="Z52" s="113">
        <v>0</v>
      </c>
      <c r="AA52" s="114" t="str">
        <f t="shared" si="39"/>
        <v>-</v>
      </c>
      <c r="AB52" s="113">
        <f t="shared" si="40"/>
        <v>0</v>
      </c>
      <c r="AC52" s="115" t="str">
        <f t="shared" si="41"/>
        <v>-</v>
      </c>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row>
    <row r="53" spans="1:53" s="4" customFormat="1" ht="17.25" customHeight="1" thickBot="1" x14ac:dyDescent="0.2">
      <c r="A53" s="100"/>
      <c r="B53" s="111" t="s">
        <v>46</v>
      </c>
      <c r="C53" s="112"/>
      <c r="D53" s="113">
        <f>'Cash Flow - Y1'!D38</f>
        <v>0</v>
      </c>
      <c r="E53" s="114" t="str">
        <f t="shared" si="42"/>
        <v>-</v>
      </c>
      <c r="F53" s="113">
        <f>'Cash Flow - Y1'!E38</f>
        <v>0</v>
      </c>
      <c r="G53" s="114" t="str">
        <f t="shared" si="29"/>
        <v>-</v>
      </c>
      <c r="H53" s="113">
        <f>'Cash Flow - Y1'!F38</f>
        <v>0</v>
      </c>
      <c r="I53" s="114" t="str">
        <f t="shared" si="30"/>
        <v>-</v>
      </c>
      <c r="J53" s="113">
        <f>'Cash Flow - Y1'!G38</f>
        <v>0</v>
      </c>
      <c r="K53" s="114" t="str">
        <f t="shared" si="31"/>
        <v>-</v>
      </c>
      <c r="L53" s="113">
        <f>'Cash Flow - Y1'!H38</f>
        <v>0</v>
      </c>
      <c r="M53" s="114" t="str">
        <f t="shared" si="32"/>
        <v>-</v>
      </c>
      <c r="N53" s="113">
        <f>'Cash Flow - Y1'!I38</f>
        <v>0</v>
      </c>
      <c r="O53" s="114" t="str">
        <f t="shared" si="33"/>
        <v>-</v>
      </c>
      <c r="P53" s="113">
        <f>'Cash Flow - Y1'!J38</f>
        <v>0</v>
      </c>
      <c r="Q53" s="114" t="str">
        <f t="shared" si="34"/>
        <v>-</v>
      </c>
      <c r="R53" s="113">
        <f>'Cash Flow - Y1'!K38</f>
        <v>0</v>
      </c>
      <c r="S53" s="114" t="str">
        <f t="shared" si="35"/>
        <v>-</v>
      </c>
      <c r="T53" s="113">
        <f>'Cash Flow - Y1'!L38</f>
        <v>0</v>
      </c>
      <c r="U53" s="114" t="str">
        <f t="shared" si="36"/>
        <v>-</v>
      </c>
      <c r="V53" s="113">
        <f>'Cash Flow - Y1'!M38</f>
        <v>0</v>
      </c>
      <c r="W53" s="114" t="str">
        <f t="shared" si="37"/>
        <v>-</v>
      </c>
      <c r="X53" s="113">
        <f>'Cash Flow - Y1'!N38</f>
        <v>0</v>
      </c>
      <c r="Y53" s="114" t="str">
        <f t="shared" si="38"/>
        <v>-</v>
      </c>
      <c r="Z53" s="113">
        <f>'Cash Flow - Y1'!O38</f>
        <v>0</v>
      </c>
      <c r="AA53" s="114" t="str">
        <f t="shared" si="39"/>
        <v>-</v>
      </c>
      <c r="AB53" s="113">
        <f t="shared" si="40"/>
        <v>0</v>
      </c>
      <c r="AC53" s="115" t="str">
        <f t="shared" si="41"/>
        <v>-</v>
      </c>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row>
    <row r="54" spans="1:53" s="4" customFormat="1" ht="17.25" hidden="1" customHeight="1" x14ac:dyDescent="0.15">
      <c r="A54" s="100"/>
      <c r="B54" s="111" t="s">
        <v>47</v>
      </c>
      <c r="C54" s="112"/>
      <c r="D54" s="113"/>
      <c r="E54" s="114" t="str">
        <f t="shared" si="42"/>
        <v>-</v>
      </c>
      <c r="F54" s="113"/>
      <c r="G54" s="114" t="str">
        <f t="shared" si="29"/>
        <v>-</v>
      </c>
      <c r="H54" s="113"/>
      <c r="I54" s="114" t="str">
        <f t="shared" si="30"/>
        <v>-</v>
      </c>
      <c r="J54" s="113"/>
      <c r="K54" s="114" t="str">
        <f t="shared" si="31"/>
        <v>-</v>
      </c>
      <c r="L54" s="113"/>
      <c r="M54" s="114" t="str">
        <f t="shared" si="32"/>
        <v>-</v>
      </c>
      <c r="N54" s="113"/>
      <c r="O54" s="114" t="str">
        <f t="shared" si="33"/>
        <v>-</v>
      </c>
      <c r="P54" s="113"/>
      <c r="Q54" s="114" t="str">
        <f t="shared" si="34"/>
        <v>-</v>
      </c>
      <c r="R54" s="113"/>
      <c r="S54" s="114" t="str">
        <f t="shared" si="35"/>
        <v>-</v>
      </c>
      <c r="T54" s="113"/>
      <c r="U54" s="114" t="str">
        <f t="shared" si="36"/>
        <v>-</v>
      </c>
      <c r="V54" s="113"/>
      <c r="W54" s="114" t="str">
        <f t="shared" si="37"/>
        <v>-</v>
      </c>
      <c r="X54" s="113"/>
      <c r="Y54" s="114" t="str">
        <f t="shared" si="38"/>
        <v>-</v>
      </c>
      <c r="Z54" s="113"/>
      <c r="AA54" s="114" t="str">
        <f t="shared" si="39"/>
        <v>-</v>
      </c>
      <c r="AB54" s="113"/>
      <c r="AC54" s="115" t="str">
        <f t="shared" si="41"/>
        <v>-</v>
      </c>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row>
    <row r="55" spans="1:53" s="4" customFormat="1" ht="17.25" hidden="1" customHeight="1" thickBot="1" x14ac:dyDescent="0.2">
      <c r="A55" s="100"/>
      <c r="B55" s="125" t="s">
        <v>47</v>
      </c>
      <c r="C55" s="126"/>
      <c r="D55" s="127"/>
      <c r="E55" s="128" t="str">
        <f t="shared" si="42"/>
        <v>-</v>
      </c>
      <c r="F55" s="127"/>
      <c r="G55" s="128" t="str">
        <f t="shared" si="29"/>
        <v>-</v>
      </c>
      <c r="H55" s="127"/>
      <c r="I55" s="128" t="str">
        <f t="shared" si="30"/>
        <v>-</v>
      </c>
      <c r="J55" s="127"/>
      <c r="K55" s="128" t="str">
        <f t="shared" si="31"/>
        <v>-</v>
      </c>
      <c r="L55" s="127"/>
      <c r="M55" s="128" t="str">
        <f t="shared" si="32"/>
        <v>-</v>
      </c>
      <c r="N55" s="127"/>
      <c r="O55" s="128" t="str">
        <f t="shared" si="33"/>
        <v>-</v>
      </c>
      <c r="P55" s="127"/>
      <c r="Q55" s="128" t="str">
        <f t="shared" si="34"/>
        <v>-</v>
      </c>
      <c r="R55" s="127"/>
      <c r="S55" s="128" t="str">
        <f t="shared" si="35"/>
        <v>-</v>
      </c>
      <c r="T55" s="127"/>
      <c r="U55" s="128" t="str">
        <f t="shared" si="36"/>
        <v>-</v>
      </c>
      <c r="V55" s="127"/>
      <c r="W55" s="128" t="str">
        <f t="shared" si="37"/>
        <v>-</v>
      </c>
      <c r="X55" s="127"/>
      <c r="Y55" s="128" t="str">
        <f t="shared" si="38"/>
        <v>-</v>
      </c>
      <c r="Z55" s="127"/>
      <c r="AA55" s="128" t="str">
        <f t="shared" si="39"/>
        <v>-</v>
      </c>
      <c r="AB55" s="127"/>
      <c r="AC55" s="129" t="str">
        <f t="shared" si="41"/>
        <v>-</v>
      </c>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row>
    <row r="56" spans="1:53" s="4" customFormat="1" ht="17.25" customHeight="1" thickTop="1" thickBot="1" x14ac:dyDescent="0.2">
      <c r="A56" s="100"/>
      <c r="B56" s="132" t="s">
        <v>48</v>
      </c>
      <c r="C56" s="133"/>
      <c r="D56" s="130">
        <f>SUM(D32:D55)</f>
        <v>0</v>
      </c>
      <c r="E56" s="131" t="str">
        <f t="shared" si="42"/>
        <v>-</v>
      </c>
      <c r="F56" s="130">
        <f>SUM(F32:F55)</f>
        <v>0</v>
      </c>
      <c r="G56" s="131" t="str">
        <f t="shared" si="29"/>
        <v>-</v>
      </c>
      <c r="H56" s="130">
        <f>SUM(H32:H55)</f>
        <v>0</v>
      </c>
      <c r="I56" s="131" t="str">
        <f t="shared" si="30"/>
        <v>-</v>
      </c>
      <c r="J56" s="130">
        <f>SUM(J32:J55)</f>
        <v>0</v>
      </c>
      <c r="K56" s="131" t="str">
        <f t="shared" si="31"/>
        <v>-</v>
      </c>
      <c r="L56" s="130">
        <f>SUM(L32:L55)</f>
        <v>0</v>
      </c>
      <c r="M56" s="131" t="str">
        <f t="shared" si="32"/>
        <v>-</v>
      </c>
      <c r="N56" s="130">
        <f>SUM(N32:N55)</f>
        <v>0</v>
      </c>
      <c r="O56" s="131" t="str">
        <f t="shared" si="33"/>
        <v>-</v>
      </c>
      <c r="P56" s="130">
        <f>SUM(P32:P55)</f>
        <v>0</v>
      </c>
      <c r="Q56" s="131" t="str">
        <f t="shared" si="34"/>
        <v>-</v>
      </c>
      <c r="R56" s="130">
        <f>SUM(R32:R55)</f>
        <v>0</v>
      </c>
      <c r="S56" s="131" t="str">
        <f t="shared" si="35"/>
        <v>-</v>
      </c>
      <c r="T56" s="130">
        <f>SUM(T32:T55)</f>
        <v>0</v>
      </c>
      <c r="U56" s="131" t="str">
        <f t="shared" si="36"/>
        <v>-</v>
      </c>
      <c r="V56" s="130">
        <f>SUM(V32:V55)</f>
        <v>0</v>
      </c>
      <c r="W56" s="131" t="str">
        <f t="shared" si="37"/>
        <v>-</v>
      </c>
      <c r="X56" s="130">
        <f>SUM(X32:X55)</f>
        <v>0</v>
      </c>
      <c r="Y56" s="131" t="str">
        <f t="shared" si="38"/>
        <v>-</v>
      </c>
      <c r="Z56" s="130">
        <f>SUM(Z32:Z55)</f>
        <v>0</v>
      </c>
      <c r="AA56" s="131" t="str">
        <f t="shared" si="39"/>
        <v>-</v>
      </c>
      <c r="AB56" s="161">
        <f>SUM(AB32:AB55)</f>
        <v>0</v>
      </c>
      <c r="AC56" s="162" t="str">
        <f t="shared" si="41"/>
        <v>-</v>
      </c>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row>
    <row r="57" spans="1:53" s="101" customFormat="1" thickBot="1" x14ac:dyDescent="0.2">
      <c r="B57" s="107"/>
      <c r="E57" s="108"/>
      <c r="G57" s="108"/>
      <c r="I57" s="108"/>
      <c r="K57" s="108"/>
      <c r="M57" s="108"/>
      <c r="O57" s="108"/>
      <c r="Q57" s="108"/>
      <c r="S57" s="108"/>
      <c r="U57" s="108"/>
      <c r="W57" s="108"/>
      <c r="Y57" s="108"/>
      <c r="AA57" s="108"/>
      <c r="AC57" s="109"/>
    </row>
    <row r="58" spans="1:53" s="4" customFormat="1" ht="16.5" customHeight="1" thickTop="1" thickBot="1" x14ac:dyDescent="0.2">
      <c r="A58" s="100"/>
      <c r="B58" s="132" t="s">
        <v>49</v>
      </c>
      <c r="C58" s="133"/>
      <c r="D58" s="178">
        <f>D29-D56</f>
        <v>0</v>
      </c>
      <c r="E58" s="179" t="str">
        <f>IF(D14=0,"-",(D58*100)/D14)</f>
        <v>-</v>
      </c>
      <c r="F58" s="178">
        <f>F29-F56</f>
        <v>0</v>
      </c>
      <c r="G58" s="179" t="str">
        <f>IF(F14=0,"-",(F58*100)/F14)</f>
        <v>-</v>
      </c>
      <c r="H58" s="178">
        <f>H29-H56</f>
        <v>0</v>
      </c>
      <c r="I58" s="179" t="str">
        <f>IF(H14=0,"-",(H58*100)/H14)</f>
        <v>-</v>
      </c>
      <c r="J58" s="178">
        <f>J29-J56</f>
        <v>0</v>
      </c>
      <c r="K58" s="179" t="str">
        <f>IF(J14=0,"-",(J58*100)/J14)</f>
        <v>-</v>
      </c>
      <c r="L58" s="178">
        <f>L29-L56</f>
        <v>0</v>
      </c>
      <c r="M58" s="179" t="str">
        <f>IF(L14=0,"-",(L58*100)/L14)</f>
        <v>-</v>
      </c>
      <c r="N58" s="178">
        <f>N29-N56</f>
        <v>0</v>
      </c>
      <c r="O58" s="179" t="str">
        <f>IF(N14=0,"-",(N58*100)/N14)</f>
        <v>-</v>
      </c>
      <c r="P58" s="178">
        <f>P29-P56</f>
        <v>0</v>
      </c>
      <c r="Q58" s="179" t="str">
        <f>IF(P14=0,"-",(P58*100)/P14)</f>
        <v>-</v>
      </c>
      <c r="R58" s="178">
        <f>R29-R56</f>
        <v>0</v>
      </c>
      <c r="S58" s="179" t="str">
        <f>IF(R14=0,"-",(R58*100)/R14)</f>
        <v>-</v>
      </c>
      <c r="T58" s="178">
        <f>T29-T56</f>
        <v>0</v>
      </c>
      <c r="U58" s="179" t="str">
        <f>IF(T14=0,"-",(T58*100)/T14)</f>
        <v>-</v>
      </c>
      <c r="V58" s="178">
        <f>V29-V56</f>
        <v>0</v>
      </c>
      <c r="W58" s="179" t="str">
        <f>IF(V14=0,"-",(V58*100)/V14)</f>
        <v>-</v>
      </c>
      <c r="X58" s="178">
        <f>X29-X56</f>
        <v>0</v>
      </c>
      <c r="Y58" s="179" t="str">
        <f>IF(X14=0,"-",(X58*100)/X14)</f>
        <v>-</v>
      </c>
      <c r="Z58" s="178">
        <f>Z29-Z56</f>
        <v>0</v>
      </c>
      <c r="AA58" s="179" t="str">
        <f>IF(Z14=0,"-",(Z58*100)/Z14)</f>
        <v>-</v>
      </c>
      <c r="AB58" s="180">
        <f>AB29-AB56</f>
        <v>0</v>
      </c>
      <c r="AC58" s="162" t="str">
        <f>IF(AB14=0,"-",(AB58*100)/AB14)</f>
        <v>-</v>
      </c>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row>
    <row r="59" spans="1:53" s="103" customFormat="1" ht="11" x14ac:dyDescent="0.15">
      <c r="B59" s="104"/>
      <c r="E59" s="105"/>
      <c r="G59" s="105"/>
      <c r="I59" s="105"/>
      <c r="K59" s="105"/>
      <c r="M59" s="105"/>
      <c r="O59" s="105"/>
      <c r="Q59" s="105"/>
      <c r="S59" s="105"/>
      <c r="U59" s="105"/>
      <c r="W59" s="105"/>
      <c r="Y59" s="105"/>
      <c r="AA59" s="105"/>
      <c r="AC59" s="105"/>
    </row>
    <row r="60" spans="1:53" s="97" customFormat="1" x14ac:dyDescent="0.15">
      <c r="B60" s="6"/>
      <c r="E60" s="106"/>
      <c r="G60" s="106"/>
      <c r="I60" s="106"/>
      <c r="K60" s="106"/>
      <c r="M60" s="106"/>
      <c r="O60" s="106"/>
      <c r="Q60" s="106"/>
      <c r="S60" s="106"/>
      <c r="U60" s="106"/>
      <c r="W60" s="106"/>
      <c r="Y60" s="106"/>
      <c r="AA60" s="106"/>
      <c r="AC60" s="106"/>
    </row>
    <row r="61" spans="1:53" s="97" customFormat="1" x14ac:dyDescent="0.15">
      <c r="B61" s="6"/>
      <c r="E61" s="106"/>
      <c r="G61" s="106"/>
      <c r="I61" s="106"/>
      <c r="K61" s="106"/>
      <c r="M61" s="106"/>
      <c r="O61" s="106"/>
      <c r="Q61" s="106"/>
      <c r="S61" s="106"/>
      <c r="U61" s="106"/>
      <c r="W61" s="106"/>
      <c r="Y61" s="106"/>
      <c r="AA61" s="106"/>
      <c r="AC61" s="106"/>
    </row>
    <row r="62" spans="1:53" s="97" customFormat="1" x14ac:dyDescent="0.15">
      <c r="B62" s="6"/>
      <c r="E62" s="106"/>
      <c r="G62" s="106"/>
      <c r="I62" s="106"/>
      <c r="K62" s="106"/>
      <c r="M62" s="106"/>
      <c r="O62" s="106"/>
      <c r="Q62" s="106"/>
      <c r="S62" s="106"/>
      <c r="U62" s="106"/>
      <c r="W62" s="106"/>
      <c r="Y62" s="106"/>
      <c r="AA62" s="106"/>
      <c r="AC62" s="106"/>
    </row>
    <row r="63" spans="1:53" s="97" customFormat="1" x14ac:dyDescent="0.15">
      <c r="B63" s="6"/>
      <c r="E63" s="106"/>
      <c r="G63" s="106"/>
      <c r="I63" s="106"/>
      <c r="K63" s="106"/>
      <c r="M63" s="106"/>
      <c r="O63" s="106"/>
      <c r="Q63" s="106"/>
      <c r="S63" s="106"/>
      <c r="U63" s="106"/>
      <c r="W63" s="106"/>
      <c r="Y63" s="106"/>
      <c r="AA63" s="106"/>
      <c r="AC63" s="106"/>
    </row>
    <row r="64" spans="1:53" s="97" customFormat="1" x14ac:dyDescent="0.15">
      <c r="B64" s="6"/>
      <c r="E64" s="106"/>
      <c r="G64" s="106"/>
      <c r="I64" s="106"/>
      <c r="K64" s="106"/>
      <c r="M64" s="106"/>
      <c r="O64" s="106"/>
      <c r="Q64" s="106"/>
      <c r="S64" s="106"/>
      <c r="U64" s="106"/>
      <c r="W64" s="106"/>
      <c r="Y64" s="106"/>
      <c r="AA64" s="106"/>
      <c r="AC64" s="106"/>
    </row>
    <row r="65" spans="2:29" s="97" customFormat="1" x14ac:dyDescent="0.15">
      <c r="B65" s="6"/>
      <c r="E65" s="106"/>
      <c r="G65" s="106"/>
      <c r="I65" s="106"/>
      <c r="K65" s="106"/>
      <c r="M65" s="106"/>
      <c r="O65" s="106"/>
      <c r="Q65" s="106"/>
      <c r="S65" s="106"/>
      <c r="U65" s="106"/>
      <c r="W65" s="106"/>
      <c r="Y65" s="106"/>
      <c r="AA65" s="106"/>
      <c r="AC65" s="106"/>
    </row>
    <row r="66" spans="2:29" s="97" customFormat="1" x14ac:dyDescent="0.15">
      <c r="B66" s="6"/>
      <c r="E66" s="106"/>
      <c r="G66" s="106"/>
      <c r="I66" s="106"/>
      <c r="K66" s="106"/>
      <c r="M66" s="106"/>
      <c r="O66" s="106"/>
      <c r="Q66" s="106"/>
      <c r="S66" s="106"/>
      <c r="U66" s="106"/>
      <c r="W66" s="106"/>
      <c r="Y66" s="106"/>
      <c r="AA66" s="106"/>
      <c r="AC66" s="106"/>
    </row>
    <row r="67" spans="2:29" s="97" customFormat="1" x14ac:dyDescent="0.15">
      <c r="B67" s="6"/>
      <c r="E67" s="106"/>
      <c r="G67" s="106"/>
      <c r="I67" s="106"/>
      <c r="K67" s="106"/>
      <c r="M67" s="106"/>
      <c r="O67" s="106"/>
      <c r="Q67" s="106"/>
      <c r="S67" s="106"/>
      <c r="U67" s="106"/>
      <c r="W67" s="106"/>
      <c r="Y67" s="106"/>
      <c r="AA67" s="106"/>
      <c r="AC67" s="106"/>
    </row>
    <row r="68" spans="2:29" s="97" customFormat="1" x14ac:dyDescent="0.15">
      <c r="B68" s="6"/>
      <c r="E68" s="106"/>
      <c r="G68" s="106"/>
      <c r="I68" s="106"/>
      <c r="K68" s="106"/>
      <c r="M68" s="106"/>
      <c r="O68" s="106"/>
      <c r="Q68" s="106"/>
      <c r="S68" s="106"/>
      <c r="U68" s="106"/>
      <c r="W68" s="106"/>
      <c r="Y68" s="106"/>
      <c r="AA68" s="106"/>
      <c r="AC68" s="106"/>
    </row>
    <row r="69" spans="2:29" s="97" customFormat="1" x14ac:dyDescent="0.15">
      <c r="B69" s="6"/>
      <c r="E69" s="106"/>
      <c r="G69" s="106"/>
      <c r="I69" s="106"/>
      <c r="K69" s="106"/>
      <c r="M69" s="106"/>
      <c r="O69" s="106"/>
      <c r="Q69" s="106"/>
      <c r="S69" s="106"/>
      <c r="U69" s="106"/>
      <c r="W69" s="106"/>
      <c r="Y69" s="106"/>
      <c r="AA69" s="106"/>
      <c r="AC69" s="106"/>
    </row>
    <row r="70" spans="2:29" s="97" customFormat="1" x14ac:dyDescent="0.15">
      <c r="B70" s="6"/>
      <c r="E70" s="106"/>
      <c r="G70" s="106"/>
      <c r="I70" s="106"/>
      <c r="K70" s="106"/>
      <c r="M70" s="106"/>
      <c r="O70" s="106"/>
      <c r="Q70" s="106"/>
      <c r="S70" s="106"/>
      <c r="U70" s="106"/>
      <c r="W70" s="106"/>
      <c r="Y70" s="106"/>
      <c r="AA70" s="106"/>
      <c r="AC70" s="106"/>
    </row>
    <row r="71" spans="2:29" s="97" customFormat="1" x14ac:dyDescent="0.15">
      <c r="B71" s="6"/>
      <c r="E71" s="106"/>
      <c r="G71" s="106"/>
      <c r="I71" s="106"/>
      <c r="K71" s="106"/>
      <c r="M71" s="106"/>
      <c r="O71" s="106"/>
      <c r="Q71" s="106"/>
      <c r="S71" s="106"/>
      <c r="U71" s="106"/>
      <c r="W71" s="106"/>
      <c r="Y71" s="106"/>
      <c r="AA71" s="106"/>
      <c r="AC71" s="106"/>
    </row>
    <row r="72" spans="2:29" s="97" customFormat="1" x14ac:dyDescent="0.15">
      <c r="B72" s="6"/>
      <c r="E72" s="106"/>
      <c r="G72" s="106"/>
      <c r="I72" s="106"/>
      <c r="K72" s="106"/>
      <c r="M72" s="106"/>
      <c r="O72" s="106"/>
      <c r="Q72" s="106"/>
      <c r="S72" s="106"/>
      <c r="U72" s="106"/>
      <c r="W72" s="106"/>
      <c r="Y72" s="106"/>
      <c r="AA72" s="106"/>
      <c r="AC72" s="106"/>
    </row>
    <row r="73" spans="2:29" s="97" customFormat="1" x14ac:dyDescent="0.15">
      <c r="B73" s="6"/>
      <c r="E73" s="106"/>
      <c r="G73" s="106"/>
      <c r="I73" s="106"/>
      <c r="K73" s="106"/>
      <c r="M73" s="106"/>
      <c r="O73" s="106"/>
      <c r="Q73" s="106"/>
      <c r="S73" s="106"/>
      <c r="U73" s="106"/>
      <c r="W73" s="106"/>
      <c r="Y73" s="106"/>
      <c r="AA73" s="106"/>
      <c r="AC73" s="106"/>
    </row>
    <row r="74" spans="2:29" s="97" customFormat="1" x14ac:dyDescent="0.15">
      <c r="B74" s="6"/>
      <c r="E74" s="106"/>
      <c r="G74" s="106"/>
      <c r="I74" s="106"/>
      <c r="K74" s="106"/>
      <c r="M74" s="106"/>
      <c r="O74" s="106"/>
      <c r="Q74" s="106"/>
      <c r="S74" s="106"/>
      <c r="U74" s="106"/>
      <c r="W74" s="106"/>
      <c r="Y74" s="106"/>
      <c r="AA74" s="106"/>
      <c r="AC74" s="106"/>
    </row>
    <row r="75" spans="2:29" s="97" customFormat="1" x14ac:dyDescent="0.15">
      <c r="B75" s="6"/>
      <c r="E75" s="106"/>
      <c r="G75" s="106"/>
      <c r="I75" s="106"/>
      <c r="K75" s="106"/>
      <c r="M75" s="106"/>
      <c r="O75" s="106"/>
      <c r="Q75" s="106"/>
      <c r="S75" s="106"/>
      <c r="U75" s="106"/>
      <c r="W75" s="106"/>
      <c r="Y75" s="106"/>
      <c r="AA75" s="106"/>
      <c r="AC75" s="106"/>
    </row>
    <row r="76" spans="2:29" s="97" customFormat="1" x14ac:dyDescent="0.15">
      <c r="B76" s="6"/>
      <c r="E76" s="106"/>
      <c r="G76" s="106"/>
      <c r="I76" s="106"/>
      <c r="K76" s="106"/>
      <c r="M76" s="106"/>
      <c r="O76" s="106"/>
      <c r="Q76" s="106"/>
      <c r="S76" s="106"/>
      <c r="U76" s="106"/>
      <c r="W76" s="106"/>
      <c r="Y76" s="106"/>
      <c r="AA76" s="106"/>
      <c r="AC76" s="106"/>
    </row>
    <row r="77" spans="2:29" s="97" customFormat="1" x14ac:dyDescent="0.15">
      <c r="B77" s="6"/>
      <c r="E77" s="106"/>
      <c r="G77" s="106"/>
      <c r="I77" s="106"/>
      <c r="K77" s="106"/>
      <c r="M77" s="106"/>
      <c r="O77" s="106"/>
      <c r="Q77" s="106"/>
      <c r="S77" s="106"/>
      <c r="U77" s="106"/>
      <c r="W77" s="106"/>
      <c r="Y77" s="106"/>
      <c r="AA77" s="106"/>
      <c r="AC77" s="106"/>
    </row>
    <row r="78" spans="2:29" s="97" customFormat="1" x14ac:dyDescent="0.15">
      <c r="B78" s="6"/>
      <c r="E78" s="106"/>
      <c r="G78" s="106"/>
      <c r="I78" s="106"/>
      <c r="K78" s="106"/>
      <c r="M78" s="106"/>
      <c r="O78" s="106"/>
      <c r="Q78" s="106"/>
      <c r="S78" s="106"/>
      <c r="U78" s="106"/>
      <c r="W78" s="106"/>
      <c r="Y78" s="106"/>
      <c r="AA78" s="106"/>
      <c r="AC78" s="106"/>
    </row>
    <row r="79" spans="2:29" s="97" customFormat="1" x14ac:dyDescent="0.15">
      <c r="B79" s="6"/>
      <c r="E79" s="106"/>
      <c r="G79" s="106"/>
      <c r="I79" s="106"/>
      <c r="K79" s="106"/>
      <c r="M79" s="106"/>
      <c r="O79" s="106"/>
      <c r="Q79" s="106"/>
      <c r="S79" s="106"/>
      <c r="U79" s="106"/>
      <c r="W79" s="106"/>
      <c r="Y79" s="106"/>
      <c r="AA79" s="106"/>
      <c r="AC79" s="106"/>
    </row>
    <row r="80" spans="2:29" s="97" customFormat="1" x14ac:dyDescent="0.15">
      <c r="B80" s="6"/>
      <c r="E80" s="106"/>
      <c r="G80" s="106"/>
      <c r="I80" s="106"/>
      <c r="K80" s="106"/>
      <c r="M80" s="106"/>
      <c r="O80" s="106"/>
      <c r="Q80" s="106"/>
      <c r="S80" s="106"/>
      <c r="U80" s="106"/>
      <c r="W80" s="106"/>
      <c r="Y80" s="106"/>
      <c r="AA80" s="106"/>
      <c r="AC80" s="106"/>
    </row>
    <row r="81" spans="2:29" s="97" customFormat="1" x14ac:dyDescent="0.15">
      <c r="B81" s="6"/>
      <c r="E81" s="106"/>
      <c r="G81" s="106"/>
      <c r="I81" s="106"/>
      <c r="K81" s="106"/>
      <c r="M81" s="106"/>
      <c r="O81" s="106"/>
      <c r="Q81" s="106"/>
      <c r="S81" s="106"/>
      <c r="U81" s="106"/>
      <c r="W81" s="106"/>
      <c r="Y81" s="106"/>
      <c r="AA81" s="106"/>
      <c r="AC81" s="106"/>
    </row>
    <row r="82" spans="2:29" s="97" customFormat="1" x14ac:dyDescent="0.15">
      <c r="B82" s="6"/>
      <c r="E82" s="106"/>
      <c r="G82" s="106"/>
      <c r="I82" s="106"/>
      <c r="K82" s="106"/>
      <c r="M82" s="106"/>
      <c r="O82" s="106"/>
      <c r="Q82" s="106"/>
      <c r="S82" s="106"/>
      <c r="U82" s="106"/>
      <c r="W82" s="106"/>
      <c r="Y82" s="106"/>
      <c r="AA82" s="106"/>
      <c r="AC82" s="106"/>
    </row>
    <row r="83" spans="2:29" s="97" customFormat="1" x14ac:dyDescent="0.15">
      <c r="B83" s="6"/>
      <c r="E83" s="106"/>
      <c r="G83" s="106"/>
      <c r="I83" s="106"/>
      <c r="K83" s="106"/>
      <c r="M83" s="106"/>
      <c r="O83" s="106"/>
      <c r="Q83" s="106"/>
      <c r="S83" s="106"/>
      <c r="U83" s="106"/>
      <c r="W83" s="106"/>
      <c r="Y83" s="106"/>
      <c r="AA83" s="106"/>
      <c r="AC83" s="106"/>
    </row>
    <row r="84" spans="2:29" s="97" customFormat="1" x14ac:dyDescent="0.15">
      <c r="B84" s="6"/>
      <c r="E84" s="106"/>
      <c r="G84" s="106"/>
      <c r="I84" s="106"/>
      <c r="K84" s="106"/>
      <c r="M84" s="106"/>
      <c r="O84" s="106"/>
      <c r="Q84" s="106"/>
      <c r="S84" s="106"/>
      <c r="U84" s="106"/>
      <c r="W84" s="106"/>
      <c r="Y84" s="106"/>
      <c r="AA84" s="106"/>
      <c r="AC84" s="106"/>
    </row>
    <row r="85" spans="2:29" s="97" customFormat="1" x14ac:dyDescent="0.15">
      <c r="B85" s="6"/>
      <c r="E85" s="106"/>
      <c r="G85" s="106"/>
      <c r="I85" s="106"/>
      <c r="K85" s="106"/>
      <c r="M85" s="106"/>
      <c r="O85" s="106"/>
      <c r="Q85" s="106"/>
      <c r="S85" s="106"/>
      <c r="U85" s="106"/>
      <c r="W85" s="106"/>
      <c r="Y85" s="106"/>
      <c r="AA85" s="106"/>
      <c r="AC85" s="106"/>
    </row>
    <row r="86" spans="2:29" s="97" customFormat="1" x14ac:dyDescent="0.15">
      <c r="B86" s="6"/>
      <c r="E86" s="106"/>
      <c r="G86" s="106"/>
      <c r="I86" s="106"/>
      <c r="K86" s="106"/>
      <c r="M86" s="106"/>
      <c r="O86" s="106"/>
      <c r="Q86" s="106"/>
      <c r="S86" s="106"/>
      <c r="U86" s="106"/>
      <c r="W86" s="106"/>
      <c r="Y86" s="106"/>
      <c r="AA86" s="106"/>
      <c r="AC86" s="106"/>
    </row>
    <row r="87" spans="2:29" s="97" customFormat="1" x14ac:dyDescent="0.15">
      <c r="B87" s="6"/>
      <c r="E87" s="106"/>
      <c r="G87" s="106"/>
      <c r="I87" s="106"/>
      <c r="K87" s="106"/>
      <c r="M87" s="106"/>
      <c r="O87" s="106"/>
      <c r="Q87" s="106"/>
      <c r="S87" s="106"/>
      <c r="U87" s="106"/>
      <c r="W87" s="106"/>
      <c r="Y87" s="106"/>
      <c r="AA87" s="106"/>
      <c r="AC87" s="106"/>
    </row>
    <row r="88" spans="2:29" s="97" customFormat="1" x14ac:dyDescent="0.15">
      <c r="B88" s="6"/>
      <c r="E88" s="106"/>
      <c r="G88" s="106"/>
      <c r="I88" s="106"/>
      <c r="K88" s="106"/>
      <c r="M88" s="106"/>
      <c r="O88" s="106"/>
      <c r="Q88" s="106"/>
      <c r="S88" s="106"/>
      <c r="U88" s="106"/>
      <c r="W88" s="106"/>
      <c r="Y88" s="106"/>
      <c r="AA88" s="106"/>
      <c r="AC88" s="106"/>
    </row>
    <row r="89" spans="2:29" s="97" customFormat="1" x14ac:dyDescent="0.15">
      <c r="B89" s="6"/>
      <c r="E89" s="106"/>
      <c r="G89" s="106"/>
      <c r="I89" s="106"/>
      <c r="K89" s="106"/>
      <c r="M89" s="106"/>
      <c r="O89" s="106"/>
      <c r="Q89" s="106"/>
      <c r="S89" s="106"/>
      <c r="U89" s="106"/>
      <c r="W89" s="106"/>
      <c r="Y89" s="106"/>
      <c r="AA89" s="106"/>
      <c r="AC89" s="106"/>
    </row>
    <row r="90" spans="2:29" s="97" customFormat="1" x14ac:dyDescent="0.15">
      <c r="B90" s="6"/>
      <c r="E90" s="106"/>
      <c r="G90" s="106"/>
      <c r="I90" s="106"/>
      <c r="K90" s="106"/>
      <c r="M90" s="106"/>
      <c r="O90" s="106"/>
      <c r="Q90" s="106"/>
      <c r="S90" s="106"/>
      <c r="U90" s="106"/>
      <c r="W90" s="106"/>
      <c r="Y90" s="106"/>
      <c r="AA90" s="106"/>
      <c r="AC90" s="106"/>
    </row>
    <row r="91" spans="2:29" s="97" customFormat="1" x14ac:dyDescent="0.15">
      <c r="B91" s="6"/>
      <c r="E91" s="106"/>
      <c r="G91" s="106"/>
      <c r="I91" s="106"/>
      <c r="K91" s="106"/>
      <c r="M91" s="106"/>
      <c r="O91" s="106"/>
      <c r="Q91" s="106"/>
      <c r="S91" s="106"/>
      <c r="U91" s="106"/>
      <c r="W91" s="106"/>
      <c r="Y91" s="106"/>
      <c r="AA91" s="106"/>
      <c r="AC91" s="106"/>
    </row>
    <row r="92" spans="2:29" s="97" customFormat="1" x14ac:dyDescent="0.15">
      <c r="B92" s="6"/>
      <c r="E92" s="106"/>
      <c r="G92" s="106"/>
      <c r="I92" s="106"/>
      <c r="K92" s="106"/>
      <c r="M92" s="106"/>
      <c r="O92" s="106"/>
      <c r="Q92" s="106"/>
      <c r="S92" s="106"/>
      <c r="U92" s="106"/>
      <c r="W92" s="106"/>
      <c r="Y92" s="106"/>
      <c r="AA92" s="106"/>
      <c r="AC92" s="106"/>
    </row>
    <row r="93" spans="2:29" s="97" customFormat="1" x14ac:dyDescent="0.15">
      <c r="B93" s="6"/>
      <c r="E93" s="106"/>
      <c r="G93" s="106"/>
      <c r="I93" s="106"/>
      <c r="K93" s="106"/>
      <c r="M93" s="106"/>
      <c r="O93" s="106"/>
      <c r="Q93" s="106"/>
      <c r="S93" s="106"/>
      <c r="U93" s="106"/>
      <c r="W93" s="106"/>
      <c r="Y93" s="106"/>
      <c r="AA93" s="106"/>
      <c r="AC93" s="106"/>
    </row>
    <row r="94" spans="2:29" s="97" customFormat="1" x14ac:dyDescent="0.15">
      <c r="B94" s="6"/>
      <c r="E94" s="106"/>
      <c r="G94" s="106"/>
      <c r="I94" s="106"/>
      <c r="K94" s="106"/>
      <c r="M94" s="106"/>
      <c r="O94" s="106"/>
      <c r="Q94" s="106"/>
      <c r="S94" s="106"/>
      <c r="U94" s="106"/>
      <c r="W94" s="106"/>
      <c r="Y94" s="106"/>
      <c r="AA94" s="106"/>
      <c r="AC94" s="106"/>
    </row>
    <row r="95" spans="2:29" s="97" customFormat="1" x14ac:dyDescent="0.15">
      <c r="B95" s="6"/>
      <c r="E95" s="106"/>
      <c r="G95" s="106"/>
      <c r="I95" s="106"/>
      <c r="K95" s="106"/>
      <c r="M95" s="106"/>
      <c r="O95" s="106"/>
      <c r="Q95" s="106"/>
      <c r="S95" s="106"/>
      <c r="U95" s="106"/>
      <c r="W95" s="106"/>
      <c r="Y95" s="106"/>
      <c r="AA95" s="106"/>
      <c r="AC95" s="106"/>
    </row>
    <row r="96" spans="2:29" s="97" customFormat="1" x14ac:dyDescent="0.15">
      <c r="B96" s="6"/>
      <c r="E96" s="106"/>
      <c r="G96" s="106"/>
      <c r="I96" s="106"/>
      <c r="K96" s="106"/>
      <c r="M96" s="106"/>
      <c r="O96" s="106"/>
      <c r="Q96" s="106"/>
      <c r="S96" s="106"/>
      <c r="U96" s="106"/>
      <c r="W96" s="106"/>
      <c r="Y96" s="106"/>
      <c r="AA96" s="106"/>
      <c r="AC96" s="106"/>
    </row>
    <row r="97" spans="2:29" s="97" customFormat="1" x14ac:dyDescent="0.15">
      <c r="B97" s="6"/>
      <c r="E97" s="106"/>
      <c r="G97" s="106"/>
      <c r="I97" s="106"/>
      <c r="K97" s="106"/>
      <c r="M97" s="106"/>
      <c r="O97" s="106"/>
      <c r="Q97" s="106"/>
      <c r="S97" s="106"/>
      <c r="U97" s="106"/>
      <c r="W97" s="106"/>
      <c r="Y97" s="106"/>
      <c r="AA97" s="106"/>
      <c r="AC97" s="106"/>
    </row>
    <row r="98" spans="2:29" s="97" customFormat="1" x14ac:dyDescent="0.15">
      <c r="B98" s="6"/>
      <c r="E98" s="106"/>
      <c r="G98" s="106"/>
      <c r="I98" s="106"/>
      <c r="K98" s="106"/>
      <c r="M98" s="106"/>
      <c r="O98" s="106"/>
      <c r="Q98" s="106"/>
      <c r="S98" s="106"/>
      <c r="U98" s="106"/>
      <c r="W98" s="106"/>
      <c r="Y98" s="106"/>
      <c r="AA98" s="106"/>
      <c r="AC98" s="106"/>
    </row>
    <row r="99" spans="2:29" s="97" customFormat="1" x14ac:dyDescent="0.15">
      <c r="B99" s="6"/>
      <c r="E99" s="106"/>
      <c r="G99" s="106"/>
      <c r="I99" s="106"/>
      <c r="K99" s="106"/>
      <c r="M99" s="106"/>
      <c r="O99" s="106"/>
      <c r="Q99" s="106"/>
      <c r="S99" s="106"/>
      <c r="U99" s="106"/>
      <c r="W99" s="106"/>
      <c r="Y99" s="106"/>
      <c r="AA99" s="106"/>
      <c r="AC99" s="106"/>
    </row>
    <row r="100" spans="2:29" s="97" customFormat="1" x14ac:dyDescent="0.15">
      <c r="B100" s="6"/>
      <c r="E100" s="106"/>
      <c r="G100" s="106"/>
      <c r="I100" s="106"/>
      <c r="K100" s="106"/>
      <c r="M100" s="106"/>
      <c r="O100" s="106"/>
      <c r="Q100" s="106"/>
      <c r="S100" s="106"/>
      <c r="U100" s="106"/>
      <c r="W100" s="106"/>
      <c r="Y100" s="106"/>
      <c r="AA100" s="106"/>
      <c r="AC100" s="106"/>
    </row>
    <row r="101" spans="2:29" s="97" customFormat="1" x14ac:dyDescent="0.15">
      <c r="B101" s="6"/>
      <c r="E101" s="106"/>
      <c r="G101" s="106"/>
      <c r="I101" s="106"/>
      <c r="K101" s="106"/>
      <c r="M101" s="106"/>
      <c r="O101" s="106"/>
      <c r="Q101" s="106"/>
      <c r="S101" s="106"/>
      <c r="U101" s="106"/>
      <c r="W101" s="106"/>
      <c r="Y101" s="106"/>
      <c r="AA101" s="106"/>
      <c r="AC101" s="106"/>
    </row>
    <row r="102" spans="2:29" s="97" customFormat="1" x14ac:dyDescent="0.15">
      <c r="B102" s="6"/>
      <c r="E102" s="106"/>
      <c r="G102" s="106"/>
      <c r="I102" s="106"/>
      <c r="K102" s="106"/>
      <c r="M102" s="106"/>
      <c r="O102" s="106"/>
      <c r="Q102" s="106"/>
      <c r="S102" s="106"/>
      <c r="U102" s="106"/>
      <c r="W102" s="106"/>
      <c r="Y102" s="106"/>
      <c r="AA102" s="106"/>
      <c r="AC102" s="106"/>
    </row>
    <row r="103" spans="2:29" s="97" customFormat="1" x14ac:dyDescent="0.15">
      <c r="B103" s="6"/>
      <c r="E103" s="106"/>
      <c r="G103" s="106"/>
      <c r="I103" s="106"/>
      <c r="K103" s="106"/>
      <c r="M103" s="106"/>
      <c r="O103" s="106"/>
      <c r="Q103" s="106"/>
      <c r="S103" s="106"/>
      <c r="U103" s="106"/>
      <c r="W103" s="106"/>
      <c r="Y103" s="106"/>
      <c r="AA103" s="106"/>
      <c r="AC103" s="106"/>
    </row>
    <row r="104" spans="2:29" s="97" customFormat="1" x14ac:dyDescent="0.15">
      <c r="B104" s="6"/>
      <c r="E104" s="106"/>
      <c r="G104" s="106"/>
      <c r="I104" s="106"/>
      <c r="K104" s="106"/>
      <c r="M104" s="106"/>
      <c r="O104" s="106"/>
      <c r="Q104" s="106"/>
      <c r="S104" s="106"/>
      <c r="U104" s="106"/>
      <c r="W104" s="106"/>
      <c r="Y104" s="106"/>
      <c r="AA104" s="106"/>
      <c r="AC104" s="106"/>
    </row>
    <row r="105" spans="2:29" s="97" customFormat="1" x14ac:dyDescent="0.15">
      <c r="B105" s="6"/>
      <c r="E105" s="106"/>
      <c r="G105" s="106"/>
      <c r="I105" s="106"/>
      <c r="K105" s="106"/>
      <c r="M105" s="106"/>
      <c r="O105" s="106"/>
      <c r="Q105" s="106"/>
      <c r="S105" s="106"/>
      <c r="U105" s="106"/>
      <c r="W105" s="106"/>
      <c r="Y105" s="106"/>
      <c r="AA105" s="106"/>
      <c r="AC105" s="106"/>
    </row>
    <row r="106" spans="2:29" s="97" customFormat="1" x14ac:dyDescent="0.15">
      <c r="B106" s="6"/>
      <c r="E106" s="106"/>
      <c r="G106" s="106"/>
      <c r="I106" s="106"/>
      <c r="K106" s="106"/>
      <c r="M106" s="106"/>
      <c r="O106" s="106"/>
      <c r="Q106" s="106"/>
      <c r="S106" s="106"/>
      <c r="U106" s="106"/>
      <c r="W106" s="106"/>
      <c r="Y106" s="106"/>
      <c r="AA106" s="106"/>
      <c r="AC106" s="106"/>
    </row>
    <row r="107" spans="2:29" s="97" customFormat="1" x14ac:dyDescent="0.15">
      <c r="B107" s="6"/>
      <c r="E107" s="106"/>
      <c r="G107" s="106"/>
      <c r="I107" s="106"/>
      <c r="K107" s="106"/>
      <c r="M107" s="106"/>
      <c r="O107" s="106"/>
      <c r="Q107" s="106"/>
      <c r="S107" s="106"/>
      <c r="U107" s="106"/>
      <c r="W107" s="106"/>
      <c r="Y107" s="106"/>
      <c r="AA107" s="106"/>
      <c r="AC107" s="106"/>
    </row>
    <row r="108" spans="2:29" s="97" customFormat="1" x14ac:dyDescent="0.15">
      <c r="B108" s="6"/>
      <c r="E108" s="106"/>
      <c r="G108" s="106"/>
      <c r="I108" s="106"/>
      <c r="K108" s="106"/>
      <c r="M108" s="106"/>
      <c r="O108" s="106"/>
      <c r="Q108" s="106"/>
      <c r="S108" s="106"/>
      <c r="U108" s="106"/>
      <c r="W108" s="106"/>
      <c r="Y108" s="106"/>
      <c r="AA108" s="106"/>
      <c r="AC108" s="106"/>
    </row>
    <row r="109" spans="2:29" s="97" customFormat="1" x14ac:dyDescent="0.15">
      <c r="B109" s="6"/>
      <c r="E109" s="106"/>
      <c r="G109" s="106"/>
      <c r="I109" s="106"/>
      <c r="K109" s="106"/>
      <c r="M109" s="106"/>
      <c r="O109" s="106"/>
      <c r="Q109" s="106"/>
      <c r="S109" s="106"/>
      <c r="U109" s="106"/>
      <c r="W109" s="106"/>
      <c r="Y109" s="106"/>
      <c r="AA109" s="106"/>
      <c r="AC109" s="106"/>
    </row>
    <row r="110" spans="2:29" s="97" customFormat="1" x14ac:dyDescent="0.15">
      <c r="B110" s="6"/>
      <c r="E110" s="106"/>
      <c r="G110" s="106"/>
      <c r="I110" s="106"/>
      <c r="K110" s="106"/>
      <c r="M110" s="106"/>
      <c r="O110" s="106"/>
      <c r="Q110" s="106"/>
      <c r="S110" s="106"/>
      <c r="U110" s="106"/>
      <c r="W110" s="106"/>
      <c r="Y110" s="106"/>
      <c r="AA110" s="106"/>
      <c r="AC110" s="106"/>
    </row>
    <row r="111" spans="2:29" s="97" customFormat="1" x14ac:dyDescent="0.15">
      <c r="B111" s="6"/>
      <c r="E111" s="106"/>
      <c r="G111" s="106"/>
      <c r="I111" s="106"/>
      <c r="K111" s="106"/>
      <c r="M111" s="106"/>
      <c r="O111" s="106"/>
      <c r="Q111" s="106"/>
      <c r="S111" s="106"/>
      <c r="U111" s="106"/>
      <c r="W111" s="106"/>
      <c r="Y111" s="106"/>
      <c r="AA111" s="106"/>
      <c r="AC111" s="106"/>
    </row>
    <row r="112" spans="2:29" s="97" customFormat="1" x14ac:dyDescent="0.15">
      <c r="B112" s="6"/>
      <c r="E112" s="106"/>
      <c r="G112" s="106"/>
      <c r="I112" s="106"/>
      <c r="K112" s="106"/>
      <c r="M112" s="106"/>
      <c r="O112" s="106"/>
      <c r="Q112" s="106"/>
      <c r="S112" s="106"/>
      <c r="U112" s="106"/>
      <c r="W112" s="106"/>
      <c r="Y112" s="106"/>
      <c r="AA112" s="106"/>
      <c r="AC112" s="106"/>
    </row>
    <row r="113" spans="2:29" s="97" customFormat="1" x14ac:dyDescent="0.15">
      <c r="B113" s="6"/>
      <c r="E113" s="106"/>
      <c r="G113" s="106"/>
      <c r="I113" s="106"/>
      <c r="K113" s="106"/>
      <c r="M113" s="106"/>
      <c r="O113" s="106"/>
      <c r="Q113" s="106"/>
      <c r="S113" s="106"/>
      <c r="U113" s="106"/>
      <c r="W113" s="106"/>
      <c r="Y113" s="106"/>
      <c r="AA113" s="106"/>
      <c r="AC113" s="106"/>
    </row>
    <row r="114" spans="2:29" s="97" customFormat="1" x14ac:dyDescent="0.15">
      <c r="B114" s="6"/>
      <c r="E114" s="106"/>
      <c r="G114" s="106"/>
      <c r="I114" s="106"/>
      <c r="K114" s="106"/>
      <c r="M114" s="106"/>
      <c r="O114" s="106"/>
      <c r="Q114" s="106"/>
      <c r="S114" s="106"/>
      <c r="U114" s="106"/>
      <c r="W114" s="106"/>
      <c r="Y114" s="106"/>
      <c r="AA114" s="106"/>
      <c r="AC114" s="106"/>
    </row>
    <row r="115" spans="2:29" s="97" customFormat="1" x14ac:dyDescent="0.15">
      <c r="B115" s="6"/>
      <c r="E115" s="106"/>
      <c r="G115" s="106"/>
      <c r="I115" s="106"/>
      <c r="K115" s="106"/>
      <c r="M115" s="106"/>
      <c r="O115" s="106"/>
      <c r="Q115" s="106"/>
      <c r="S115" s="106"/>
      <c r="U115" s="106"/>
      <c r="W115" s="106"/>
      <c r="Y115" s="106"/>
      <c r="AA115" s="106"/>
      <c r="AC115" s="106"/>
    </row>
    <row r="116" spans="2:29" s="97" customFormat="1" x14ac:dyDescent="0.15">
      <c r="B116" s="6"/>
      <c r="E116" s="106"/>
      <c r="G116" s="106"/>
      <c r="I116" s="106"/>
      <c r="K116" s="106"/>
      <c r="M116" s="106"/>
      <c r="O116" s="106"/>
      <c r="Q116" s="106"/>
      <c r="S116" s="106"/>
      <c r="U116" s="106"/>
      <c r="W116" s="106"/>
      <c r="Y116" s="106"/>
      <c r="AA116" s="106"/>
      <c r="AC116" s="106"/>
    </row>
    <row r="117" spans="2:29" s="97" customFormat="1" x14ac:dyDescent="0.15">
      <c r="B117" s="6"/>
      <c r="E117" s="106"/>
      <c r="G117" s="106"/>
      <c r="I117" s="106"/>
      <c r="K117" s="106"/>
      <c r="M117" s="106"/>
      <c r="O117" s="106"/>
      <c r="Q117" s="106"/>
      <c r="S117" s="106"/>
      <c r="U117" s="106"/>
      <c r="W117" s="106"/>
      <c r="Y117" s="106"/>
      <c r="AA117" s="106"/>
      <c r="AC117" s="106"/>
    </row>
    <row r="118" spans="2:29" s="97" customFormat="1" x14ac:dyDescent="0.15">
      <c r="B118" s="6"/>
      <c r="E118" s="106"/>
      <c r="G118" s="106"/>
      <c r="I118" s="106"/>
      <c r="K118" s="106"/>
      <c r="M118" s="106"/>
      <c r="O118" s="106"/>
      <c r="Q118" s="106"/>
      <c r="S118" s="106"/>
      <c r="U118" s="106"/>
      <c r="W118" s="106"/>
      <c r="Y118" s="106"/>
      <c r="AA118" s="106"/>
      <c r="AC118" s="106"/>
    </row>
    <row r="119" spans="2:29" s="97" customFormat="1" x14ac:dyDescent="0.15">
      <c r="B119" s="6"/>
      <c r="E119" s="106"/>
      <c r="G119" s="106"/>
      <c r="I119" s="106"/>
      <c r="K119" s="106"/>
      <c r="M119" s="106"/>
      <c r="O119" s="106"/>
      <c r="Q119" s="106"/>
      <c r="S119" s="106"/>
      <c r="U119" s="106"/>
      <c r="W119" s="106"/>
      <c r="Y119" s="106"/>
      <c r="AA119" s="106"/>
      <c r="AC119" s="106"/>
    </row>
    <row r="120" spans="2:29" s="97" customFormat="1" x14ac:dyDescent="0.15">
      <c r="B120" s="6"/>
      <c r="E120" s="106"/>
      <c r="G120" s="106"/>
      <c r="I120" s="106"/>
      <c r="K120" s="106"/>
      <c r="M120" s="106"/>
      <c r="O120" s="106"/>
      <c r="Q120" s="106"/>
      <c r="S120" s="106"/>
      <c r="U120" s="106"/>
      <c r="W120" s="106"/>
      <c r="Y120" s="106"/>
      <c r="AA120" s="106"/>
      <c r="AC120" s="106"/>
    </row>
    <row r="121" spans="2:29" s="97" customFormat="1" x14ac:dyDescent="0.15">
      <c r="B121" s="6"/>
      <c r="E121" s="106"/>
      <c r="G121" s="106"/>
      <c r="I121" s="106"/>
      <c r="K121" s="106"/>
      <c r="M121" s="106"/>
      <c r="O121" s="106"/>
      <c r="Q121" s="106"/>
      <c r="S121" s="106"/>
      <c r="U121" s="106"/>
      <c r="W121" s="106"/>
      <c r="Y121" s="106"/>
      <c r="AA121" s="106"/>
      <c r="AC121" s="106"/>
    </row>
    <row r="122" spans="2:29" s="97" customFormat="1" x14ac:dyDescent="0.15">
      <c r="B122" s="6"/>
      <c r="E122" s="106"/>
      <c r="G122" s="106"/>
      <c r="I122" s="106"/>
      <c r="K122" s="106"/>
      <c r="M122" s="106"/>
      <c r="O122" s="106"/>
      <c r="Q122" s="106"/>
      <c r="S122" s="106"/>
      <c r="U122" s="106"/>
      <c r="W122" s="106"/>
      <c r="Y122" s="106"/>
      <c r="AA122" s="106"/>
      <c r="AC122" s="106"/>
    </row>
    <row r="123" spans="2:29" s="97" customFormat="1" x14ac:dyDescent="0.15">
      <c r="B123" s="6"/>
      <c r="E123" s="106"/>
      <c r="G123" s="106"/>
      <c r="I123" s="106"/>
      <c r="K123" s="106"/>
      <c r="M123" s="106"/>
      <c r="O123" s="106"/>
      <c r="Q123" s="106"/>
      <c r="S123" s="106"/>
      <c r="U123" s="106"/>
      <c r="W123" s="106"/>
      <c r="Y123" s="106"/>
      <c r="AA123" s="106"/>
      <c r="AC123" s="106"/>
    </row>
    <row r="124" spans="2:29" s="97" customFormat="1" x14ac:dyDescent="0.15">
      <c r="B124" s="6"/>
      <c r="E124" s="106"/>
      <c r="G124" s="106"/>
      <c r="I124" s="106"/>
      <c r="K124" s="106"/>
      <c r="M124" s="106"/>
      <c r="O124" s="106"/>
      <c r="Q124" s="106"/>
      <c r="S124" s="106"/>
      <c r="U124" s="106"/>
      <c r="W124" s="106"/>
      <c r="Y124" s="106"/>
      <c r="AA124" s="106"/>
      <c r="AC124" s="106"/>
    </row>
    <row r="125" spans="2:29" s="97" customFormat="1" x14ac:dyDescent="0.15">
      <c r="B125" s="6"/>
      <c r="E125" s="106"/>
      <c r="G125" s="106"/>
      <c r="I125" s="106"/>
      <c r="K125" s="106"/>
      <c r="M125" s="106"/>
      <c r="O125" s="106"/>
      <c r="Q125" s="106"/>
      <c r="S125" s="106"/>
      <c r="U125" s="106"/>
      <c r="W125" s="106"/>
      <c r="Y125" s="106"/>
      <c r="AA125" s="106"/>
      <c r="AC125" s="106"/>
    </row>
    <row r="126" spans="2:29" s="97" customFormat="1" x14ac:dyDescent="0.15">
      <c r="B126" s="6"/>
      <c r="E126" s="106"/>
      <c r="G126" s="106"/>
      <c r="I126" s="106"/>
      <c r="K126" s="106"/>
      <c r="M126" s="106"/>
      <c r="O126" s="106"/>
      <c r="Q126" s="106"/>
      <c r="S126" s="106"/>
      <c r="U126" s="106"/>
      <c r="W126" s="106"/>
      <c r="Y126" s="106"/>
      <c r="AA126" s="106"/>
      <c r="AC126" s="106"/>
    </row>
    <row r="127" spans="2:29" s="97" customFormat="1" x14ac:dyDescent="0.15">
      <c r="B127" s="6"/>
      <c r="E127" s="106"/>
      <c r="G127" s="106"/>
      <c r="I127" s="106"/>
      <c r="K127" s="106"/>
      <c r="M127" s="106"/>
      <c r="O127" s="106"/>
      <c r="Q127" s="106"/>
      <c r="S127" s="106"/>
      <c r="U127" s="106"/>
      <c r="W127" s="106"/>
      <c r="Y127" s="106"/>
      <c r="AA127" s="106"/>
      <c r="AC127" s="106"/>
    </row>
    <row r="128" spans="2:29" s="97" customFormat="1" x14ac:dyDescent="0.15">
      <c r="B128" s="6"/>
      <c r="E128" s="106"/>
      <c r="G128" s="106"/>
      <c r="I128" s="106"/>
      <c r="K128" s="106"/>
      <c r="M128" s="106"/>
      <c r="O128" s="106"/>
      <c r="Q128" s="106"/>
      <c r="S128" s="106"/>
      <c r="U128" s="106"/>
      <c r="W128" s="106"/>
      <c r="Y128" s="106"/>
      <c r="AA128" s="106"/>
      <c r="AC128" s="106"/>
    </row>
    <row r="129" spans="2:29" s="97" customFormat="1" x14ac:dyDescent="0.15">
      <c r="B129" s="6"/>
      <c r="E129" s="106"/>
      <c r="G129" s="106"/>
      <c r="I129" s="106"/>
      <c r="K129" s="106"/>
      <c r="M129" s="106"/>
      <c r="O129" s="106"/>
      <c r="Q129" s="106"/>
      <c r="S129" s="106"/>
      <c r="U129" s="106"/>
      <c r="W129" s="106"/>
      <c r="Y129" s="106"/>
      <c r="AA129" s="106"/>
      <c r="AC129" s="106"/>
    </row>
    <row r="130" spans="2:29" s="97" customFormat="1" x14ac:dyDescent="0.15">
      <c r="B130" s="6"/>
      <c r="E130" s="106"/>
      <c r="G130" s="106"/>
      <c r="I130" s="106"/>
      <c r="K130" s="106"/>
      <c r="M130" s="106"/>
      <c r="O130" s="106"/>
      <c r="Q130" s="106"/>
      <c r="S130" s="106"/>
      <c r="U130" s="106"/>
      <c r="W130" s="106"/>
      <c r="Y130" s="106"/>
      <c r="AA130" s="106"/>
      <c r="AC130" s="106"/>
    </row>
    <row r="131" spans="2:29" s="97" customFormat="1" x14ac:dyDescent="0.15">
      <c r="B131" s="6"/>
      <c r="E131" s="106"/>
      <c r="G131" s="106"/>
      <c r="I131" s="106"/>
      <c r="K131" s="106"/>
      <c r="M131" s="106"/>
      <c r="O131" s="106"/>
      <c r="Q131" s="106"/>
      <c r="S131" s="106"/>
      <c r="U131" s="106"/>
      <c r="W131" s="106"/>
      <c r="Y131" s="106"/>
      <c r="AA131" s="106"/>
      <c r="AC131" s="106"/>
    </row>
    <row r="132" spans="2:29" s="97" customFormat="1" x14ac:dyDescent="0.15">
      <c r="B132" s="6"/>
      <c r="E132" s="106"/>
      <c r="G132" s="106"/>
      <c r="I132" s="106"/>
      <c r="K132" s="106"/>
      <c r="M132" s="106"/>
      <c r="O132" s="106"/>
      <c r="Q132" s="106"/>
      <c r="S132" s="106"/>
      <c r="U132" s="106"/>
      <c r="W132" s="106"/>
      <c r="Y132" s="106"/>
      <c r="AA132" s="106"/>
      <c r="AC132" s="106"/>
    </row>
    <row r="133" spans="2:29" s="97" customFormat="1" x14ac:dyDescent="0.15">
      <c r="B133" s="6"/>
      <c r="E133" s="106"/>
      <c r="G133" s="106"/>
      <c r="I133" s="106"/>
      <c r="K133" s="106"/>
      <c r="M133" s="106"/>
      <c r="O133" s="106"/>
      <c r="Q133" s="106"/>
      <c r="S133" s="106"/>
      <c r="U133" s="106"/>
      <c r="W133" s="106"/>
      <c r="Y133" s="106"/>
      <c r="AA133" s="106"/>
      <c r="AC133" s="106"/>
    </row>
    <row r="134" spans="2:29" s="97" customFormat="1" x14ac:dyDescent="0.15">
      <c r="B134" s="6"/>
      <c r="E134" s="106"/>
      <c r="G134" s="106"/>
      <c r="I134" s="106"/>
      <c r="K134" s="106"/>
      <c r="M134" s="106"/>
      <c r="O134" s="106"/>
      <c r="Q134" s="106"/>
      <c r="S134" s="106"/>
      <c r="U134" s="106"/>
      <c r="W134" s="106"/>
      <c r="Y134" s="106"/>
      <c r="AA134" s="106"/>
      <c r="AC134" s="106"/>
    </row>
    <row r="135" spans="2:29" s="97" customFormat="1" x14ac:dyDescent="0.15">
      <c r="B135" s="6"/>
      <c r="E135" s="106"/>
      <c r="G135" s="106"/>
      <c r="I135" s="106"/>
      <c r="K135" s="106"/>
      <c r="M135" s="106"/>
      <c r="O135" s="106"/>
      <c r="Q135" s="106"/>
      <c r="S135" s="106"/>
      <c r="U135" s="106"/>
      <c r="W135" s="106"/>
      <c r="Y135" s="106"/>
      <c r="AA135" s="106"/>
      <c r="AC135" s="106"/>
    </row>
    <row r="136" spans="2:29" s="97" customFormat="1" x14ac:dyDescent="0.15">
      <c r="B136" s="6"/>
      <c r="E136" s="106"/>
      <c r="G136" s="106"/>
      <c r="I136" s="106"/>
      <c r="K136" s="106"/>
      <c r="M136" s="106"/>
      <c r="O136" s="106"/>
      <c r="Q136" s="106"/>
      <c r="S136" s="106"/>
      <c r="U136" s="106"/>
      <c r="W136" s="106"/>
      <c r="Y136" s="106"/>
      <c r="AA136" s="106"/>
      <c r="AC136" s="106"/>
    </row>
    <row r="137" spans="2:29" s="97" customFormat="1" x14ac:dyDescent="0.15">
      <c r="B137" s="6"/>
      <c r="E137" s="106"/>
      <c r="G137" s="106"/>
      <c r="I137" s="106"/>
      <c r="K137" s="106"/>
      <c r="M137" s="106"/>
      <c r="O137" s="106"/>
      <c r="Q137" s="106"/>
      <c r="S137" s="106"/>
      <c r="U137" s="106"/>
      <c r="W137" s="106"/>
      <c r="Y137" s="106"/>
      <c r="AA137" s="106"/>
      <c r="AC137" s="106"/>
    </row>
    <row r="138" spans="2:29" s="97" customFormat="1" x14ac:dyDescent="0.15">
      <c r="B138" s="6"/>
      <c r="E138" s="106"/>
      <c r="G138" s="106"/>
      <c r="I138" s="106"/>
      <c r="K138" s="106"/>
      <c r="M138" s="106"/>
      <c r="O138" s="106"/>
      <c r="Q138" s="106"/>
      <c r="S138" s="106"/>
      <c r="U138" s="106"/>
      <c r="W138" s="106"/>
      <c r="Y138" s="106"/>
      <c r="AA138" s="106"/>
      <c r="AC138" s="106"/>
    </row>
    <row r="139" spans="2:29" s="97" customFormat="1" x14ac:dyDescent="0.15">
      <c r="B139" s="6"/>
      <c r="E139" s="106"/>
      <c r="G139" s="106"/>
      <c r="I139" s="106"/>
      <c r="K139" s="106"/>
      <c r="M139" s="106"/>
      <c r="O139" s="106"/>
      <c r="Q139" s="106"/>
      <c r="S139" s="106"/>
      <c r="U139" s="106"/>
      <c r="W139" s="106"/>
      <c r="Y139" s="106"/>
      <c r="AA139" s="106"/>
      <c r="AC139" s="106"/>
    </row>
    <row r="140" spans="2:29" s="97" customFormat="1" x14ac:dyDescent="0.15">
      <c r="B140" s="6"/>
      <c r="E140" s="106"/>
      <c r="G140" s="106"/>
      <c r="I140" s="106"/>
      <c r="K140" s="106"/>
      <c r="M140" s="106"/>
      <c r="O140" s="106"/>
      <c r="Q140" s="106"/>
      <c r="S140" s="106"/>
      <c r="U140" s="106"/>
      <c r="W140" s="106"/>
      <c r="Y140" s="106"/>
      <c r="AA140" s="106"/>
      <c r="AC140" s="106"/>
    </row>
    <row r="141" spans="2:29" s="97" customFormat="1" x14ac:dyDescent="0.15">
      <c r="B141" s="6"/>
      <c r="E141" s="106"/>
      <c r="G141" s="106"/>
      <c r="I141" s="106"/>
      <c r="K141" s="106"/>
      <c r="M141" s="106"/>
      <c r="O141" s="106"/>
      <c r="Q141" s="106"/>
      <c r="S141" s="106"/>
      <c r="U141" s="106"/>
      <c r="W141" s="106"/>
      <c r="Y141" s="106"/>
      <c r="AA141" s="106"/>
      <c r="AC141" s="106"/>
    </row>
    <row r="142" spans="2:29" s="97" customFormat="1" x14ac:dyDescent="0.15">
      <c r="B142" s="6"/>
      <c r="E142" s="106"/>
      <c r="G142" s="106"/>
      <c r="I142" s="106"/>
      <c r="K142" s="106"/>
      <c r="M142" s="106"/>
      <c r="O142" s="106"/>
      <c r="Q142" s="106"/>
      <c r="S142" s="106"/>
      <c r="U142" s="106"/>
      <c r="W142" s="106"/>
      <c r="Y142" s="106"/>
      <c r="AA142" s="106"/>
      <c r="AC142" s="106"/>
    </row>
    <row r="143" spans="2:29" s="97" customFormat="1" x14ac:dyDescent="0.15">
      <c r="B143" s="6"/>
      <c r="E143" s="106"/>
      <c r="G143" s="106"/>
      <c r="I143" s="106"/>
      <c r="K143" s="106"/>
      <c r="M143" s="106"/>
      <c r="O143" s="106"/>
      <c r="Q143" s="106"/>
      <c r="S143" s="106"/>
      <c r="U143" s="106"/>
      <c r="W143" s="106"/>
      <c r="Y143" s="106"/>
      <c r="AA143" s="106"/>
      <c r="AC143" s="106"/>
    </row>
    <row r="144" spans="2:29" s="97" customFormat="1" x14ac:dyDescent="0.15">
      <c r="B144" s="6"/>
      <c r="E144" s="106"/>
      <c r="G144" s="106"/>
      <c r="I144" s="106"/>
      <c r="K144" s="106"/>
      <c r="M144" s="106"/>
      <c r="O144" s="106"/>
      <c r="Q144" s="106"/>
      <c r="S144" s="106"/>
      <c r="U144" s="106"/>
      <c r="W144" s="106"/>
      <c r="Y144" s="106"/>
      <c r="AA144" s="106"/>
      <c r="AC144" s="106"/>
    </row>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sheetData>
  <mergeCells count="1">
    <mergeCell ref="A1:AC1"/>
  </mergeCells>
  <phoneticPr fontId="7" type="noConversion"/>
  <printOptions horizontalCentered="1"/>
  <pageMargins left="0" right="0" top="0.25" bottom="0.25" header="0.3" footer="0.3"/>
  <pageSetup scale="60" orientation="landscape"/>
  <ignoredErrors>
    <ignoredError sqref="H6:H9 J6:J9 L6:L9"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288"/>
  <sheetViews>
    <sheetView topLeftCell="B1" zoomScale="150" zoomScaleNormal="150" zoomScalePageLayoutView="150" workbookViewId="0">
      <selection activeCell="Z4" sqref="D4:Z4"/>
    </sheetView>
  </sheetViews>
  <sheetFormatPr baseColWidth="10" defaultColWidth="8.83203125" defaultRowHeight="13" x14ac:dyDescent="0.15"/>
  <cols>
    <col min="1" max="1" width="1.6640625" style="1" customWidth="1"/>
    <col min="2" max="2" width="25.6640625" style="2" customWidth="1"/>
    <col min="3" max="3" width="3.6640625" style="1" hidden="1" customWidth="1"/>
    <col min="4" max="4" width="9.33203125" style="1" customWidth="1"/>
    <col min="5" max="5" width="6.1640625" style="5" hidden="1" customWidth="1"/>
    <col min="6" max="6" width="9.33203125" style="1" customWidth="1"/>
    <col min="7" max="7" width="5.5" style="5" hidden="1" customWidth="1"/>
    <col min="8" max="8" width="9.33203125" style="1" customWidth="1"/>
    <col min="9" max="9" width="5.5" style="5" hidden="1" customWidth="1"/>
    <col min="10" max="10" width="9.33203125" style="1" customWidth="1"/>
    <col min="11" max="11" width="5.5" style="5" hidden="1" customWidth="1"/>
    <col min="12" max="12" width="9.33203125" style="1" customWidth="1"/>
    <col min="13" max="13" width="5.5" style="5" hidden="1" customWidth="1"/>
    <col min="14" max="14" width="9.33203125" style="1" customWidth="1"/>
    <col min="15" max="15" width="5.5" style="5" hidden="1" customWidth="1"/>
    <col min="16" max="16" width="9.33203125" style="1" customWidth="1"/>
    <col min="17" max="17" width="5.5" style="5" hidden="1" customWidth="1"/>
    <col min="18" max="18" width="9.33203125" style="1" customWidth="1"/>
    <col min="19" max="19" width="5.5" style="5" hidden="1" customWidth="1"/>
    <col min="20" max="20" width="9.33203125" style="1" customWidth="1"/>
    <col min="21" max="21" width="5.5" style="5" hidden="1" customWidth="1"/>
    <col min="22" max="22" width="9.33203125" style="1" customWidth="1"/>
    <col min="23" max="23" width="5.5" style="5" hidden="1" customWidth="1"/>
    <col min="24" max="24" width="9.33203125" style="1" customWidth="1"/>
    <col min="25" max="25" width="5.5" style="5" hidden="1" customWidth="1"/>
    <col min="26" max="26" width="9.33203125" style="1" customWidth="1"/>
    <col min="27" max="27" width="5.5" style="5" hidden="1" customWidth="1"/>
    <col min="28" max="28" width="9.33203125" style="1" customWidth="1"/>
    <col min="29" max="29" width="5.1640625" style="5" hidden="1" customWidth="1"/>
    <col min="30" max="53" width="8.83203125" style="97"/>
    <col min="54" max="16384" width="8.83203125" style="1"/>
  </cols>
  <sheetData>
    <row r="1" spans="1:53" ht="31.5" customHeight="1" x14ac:dyDescent="0.35">
      <c r="A1" s="207" t="s">
        <v>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53" s="173" customFormat="1" ht="21" customHeight="1" x14ac:dyDescent="0.2">
      <c r="E2" s="174"/>
      <c r="F2" s="175"/>
      <c r="G2" s="174"/>
      <c r="H2" s="175"/>
      <c r="J2" s="175" t="s">
        <v>198</v>
      </c>
      <c r="K2" s="175"/>
      <c r="M2" s="174"/>
      <c r="Q2" s="176" t="s">
        <v>9</v>
      </c>
      <c r="R2" s="177" t="s">
        <v>205</v>
      </c>
      <c r="U2" s="174"/>
      <c r="W2" s="174"/>
      <c r="Y2" s="174"/>
      <c r="AA2" s="174"/>
      <c r="AC2" s="174"/>
    </row>
    <row r="3" spans="1:53" s="6" customFormat="1" ht="4.5" customHeight="1" x14ac:dyDescent="0.15">
      <c r="E3" s="98"/>
      <c r="G3" s="98"/>
      <c r="I3" s="98"/>
      <c r="K3" s="98"/>
      <c r="M3" s="98"/>
      <c r="O3" s="98"/>
      <c r="Q3" s="98"/>
      <c r="S3" s="98"/>
      <c r="U3" s="98"/>
      <c r="W3" s="98"/>
      <c r="Y3" s="98"/>
      <c r="AA3" s="98"/>
      <c r="AC3" s="98"/>
    </row>
    <row r="4" spans="1:53" s="3" customFormat="1" ht="50.25" customHeight="1" x14ac:dyDescent="0.15">
      <c r="A4" s="99"/>
      <c r="C4" s="138" t="s">
        <v>10</v>
      </c>
      <c r="D4" s="139" t="s">
        <v>211</v>
      </c>
      <c r="E4" s="140" t="s">
        <v>163</v>
      </c>
      <c r="F4" s="141" t="s">
        <v>212</v>
      </c>
      <c r="G4" s="138" t="s">
        <v>11</v>
      </c>
      <c r="H4" s="141" t="s">
        <v>213</v>
      </c>
      <c r="I4" s="138" t="s">
        <v>11</v>
      </c>
      <c r="J4" s="141" t="s">
        <v>214</v>
      </c>
      <c r="K4" s="138" t="s">
        <v>11</v>
      </c>
      <c r="L4" s="141" t="s">
        <v>215</v>
      </c>
      <c r="M4" s="138" t="s">
        <v>11</v>
      </c>
      <c r="N4" s="141" t="s">
        <v>216</v>
      </c>
      <c r="O4" s="138" t="s">
        <v>11</v>
      </c>
      <c r="P4" s="141" t="s">
        <v>217</v>
      </c>
      <c r="Q4" s="138" t="s">
        <v>11</v>
      </c>
      <c r="R4" s="141" t="s">
        <v>218</v>
      </c>
      <c r="S4" s="138" t="s">
        <v>11</v>
      </c>
      <c r="T4" s="141" t="s">
        <v>219</v>
      </c>
      <c r="U4" s="138" t="s">
        <v>11</v>
      </c>
      <c r="V4" s="141" t="s">
        <v>220</v>
      </c>
      <c r="W4" s="138" t="s">
        <v>11</v>
      </c>
      <c r="X4" s="141" t="s">
        <v>221</v>
      </c>
      <c r="Y4" s="138" t="s">
        <v>11</v>
      </c>
      <c r="Z4" s="141" t="s">
        <v>222</v>
      </c>
      <c r="AA4" s="142" t="s">
        <v>11</v>
      </c>
      <c r="AB4" s="159" t="s">
        <v>12</v>
      </c>
      <c r="AC4" s="160" t="s">
        <v>13</v>
      </c>
      <c r="AD4" s="99"/>
      <c r="AE4" s="99"/>
      <c r="AF4" s="99"/>
      <c r="AG4" s="99"/>
      <c r="AH4" s="99"/>
      <c r="AI4" s="99"/>
      <c r="AJ4" s="99"/>
      <c r="AK4" s="99"/>
      <c r="AL4" s="99"/>
      <c r="AM4" s="99"/>
      <c r="AN4" s="99"/>
      <c r="AO4" s="99"/>
      <c r="AP4" s="99"/>
      <c r="AQ4" s="99"/>
      <c r="AR4" s="99"/>
      <c r="AS4" s="99"/>
      <c r="AT4" s="99"/>
      <c r="AU4" s="99"/>
      <c r="AV4" s="99"/>
      <c r="AW4" s="99"/>
      <c r="AX4" s="99"/>
      <c r="AY4" s="99"/>
      <c r="AZ4" s="99"/>
      <c r="BA4" s="99"/>
    </row>
    <row r="5" spans="1:53" s="4" customFormat="1" ht="16" customHeight="1" x14ac:dyDescent="0.15">
      <c r="A5" s="100"/>
      <c r="B5" s="192" t="s">
        <v>14</v>
      </c>
      <c r="C5" s="184"/>
      <c r="D5" s="184"/>
      <c r="E5" s="193"/>
      <c r="F5" s="184"/>
      <c r="G5" s="193"/>
      <c r="H5" s="184"/>
      <c r="I5" s="193"/>
      <c r="J5" s="184"/>
      <c r="K5" s="193"/>
      <c r="L5" s="184"/>
      <c r="M5" s="193"/>
      <c r="N5" s="184"/>
      <c r="O5" s="193"/>
      <c r="P5" s="184"/>
      <c r="Q5" s="193"/>
      <c r="R5" s="184"/>
      <c r="S5" s="193"/>
      <c r="T5" s="184"/>
      <c r="U5" s="193"/>
      <c r="V5" s="184"/>
      <c r="W5" s="193"/>
      <c r="X5" s="184"/>
      <c r="Y5" s="193"/>
      <c r="Z5" s="184"/>
      <c r="AA5" s="193"/>
      <c r="AB5" s="184"/>
      <c r="AC5" s="11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row>
    <row r="6" spans="1:53" s="4" customFormat="1" ht="16" customHeight="1" x14ac:dyDescent="0.15">
      <c r="A6" s="100"/>
      <c r="B6" s="111">
        <f>'Cash Flow - Y2'!B8</f>
        <v>0</v>
      </c>
      <c r="C6" s="112"/>
      <c r="D6" s="113">
        <f>'Cash Flow - Y2'!C8</f>
        <v>0</v>
      </c>
      <c r="E6" s="114" t="str">
        <f>IF($D$14=0,"-",(D6*100)/$D$14)</f>
        <v>-</v>
      </c>
      <c r="F6" s="113">
        <f>'Cash Flow - Y2'!D8</f>
        <v>0</v>
      </c>
      <c r="G6" s="114" t="str">
        <f>IF(F$14=0,"-",(F6*100)/F$14)</f>
        <v>-</v>
      </c>
      <c r="H6" s="113">
        <f>'Cash Flow - Y2'!E8</f>
        <v>0</v>
      </c>
      <c r="I6" s="114" t="str">
        <f>IF(H$14=0,"-",(H6*100)/H$14)</f>
        <v>-</v>
      </c>
      <c r="J6" s="113">
        <f>'Cash Flow - Y2'!F8</f>
        <v>0</v>
      </c>
      <c r="K6" s="114" t="str">
        <f>IF(J$14=0,"-",(J6*100)/J$14)</f>
        <v>-</v>
      </c>
      <c r="L6" s="113">
        <f>'Cash Flow - Y2'!G8</f>
        <v>0</v>
      </c>
      <c r="M6" s="114" t="str">
        <f>IF(L$14=0,"-",(L6*100)/L$14)</f>
        <v>-</v>
      </c>
      <c r="N6" s="113">
        <f>'Cash Flow - Y2'!H8</f>
        <v>0</v>
      </c>
      <c r="O6" s="114" t="str">
        <f>IF(N$14=0,"-",(N6*100)/N$14)</f>
        <v>-</v>
      </c>
      <c r="P6" s="113">
        <f>'Cash Flow - Y2'!I8</f>
        <v>0</v>
      </c>
      <c r="Q6" s="114" t="str">
        <f>IF(P$14=0,"-",(P6*100)/P$14)</f>
        <v>-</v>
      </c>
      <c r="R6" s="113">
        <f>'Cash Flow - Y2'!J8</f>
        <v>0</v>
      </c>
      <c r="S6" s="114" t="str">
        <f>IF(R$14=0,"-",(R6*100)/R$14)</f>
        <v>-</v>
      </c>
      <c r="T6" s="113">
        <f>'Cash Flow - Y2'!K8</f>
        <v>0</v>
      </c>
      <c r="U6" s="114" t="str">
        <f>IF(T$14=0,"-",(T6*100)/T$14)</f>
        <v>-</v>
      </c>
      <c r="V6" s="113">
        <f>'Cash Flow - Y2'!L8</f>
        <v>0</v>
      </c>
      <c r="W6" s="114" t="str">
        <f>IF(V$14=0,"-",(V6*100)/V$14)</f>
        <v>-</v>
      </c>
      <c r="X6" s="113">
        <f>'Cash Flow - Y2'!M8</f>
        <v>0</v>
      </c>
      <c r="Y6" s="114" t="str">
        <f>IF(X$14=0,"-",(X6*100)/X$14)</f>
        <v>-</v>
      </c>
      <c r="Z6" s="113">
        <f>'Cash Flow - Y2'!N8</f>
        <v>0</v>
      </c>
      <c r="AA6" s="114" t="str">
        <f>IF(Z$14=0,"-",(Z6*100)/Z$14)</f>
        <v>-</v>
      </c>
      <c r="AB6" s="113">
        <f>SUM(D6+F6+H6+J6+L6+N6+P6+R6+T6+V6+X6+Z6)</f>
        <v>0</v>
      </c>
      <c r="AC6" s="115" t="str">
        <f>IF(AB$14=0,"-",(AB6*100)/AB$14)</f>
        <v>-</v>
      </c>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s="4" customFormat="1" ht="16" customHeight="1" x14ac:dyDescent="0.15">
      <c r="A7" s="100"/>
      <c r="B7" s="111">
        <f>'Cash Flow - Y2'!B9</f>
        <v>0</v>
      </c>
      <c r="C7" s="112"/>
      <c r="D7" s="113">
        <f>'Cash Flow - Y2'!C9</f>
        <v>0</v>
      </c>
      <c r="E7" s="114" t="str">
        <f>IF($D$14=0,"-",(D7*100)/$D$14)</f>
        <v>-</v>
      </c>
      <c r="F7" s="113">
        <f>'Cash Flow - Y2'!D9</f>
        <v>0</v>
      </c>
      <c r="G7" s="114" t="str">
        <f>IF(F$14=0,"-",(F7*100)/F$14)</f>
        <v>-</v>
      </c>
      <c r="H7" s="113">
        <f>'Cash Flow - Y2'!E9</f>
        <v>0</v>
      </c>
      <c r="I7" s="114" t="str">
        <f>IF(H$14=0,"-",(H7*100)/H$14)</f>
        <v>-</v>
      </c>
      <c r="J7" s="113">
        <f>'Cash Flow - Y2'!F9</f>
        <v>0</v>
      </c>
      <c r="K7" s="114" t="str">
        <f>IF(J$14=0,"-",(J7*100)/J$14)</f>
        <v>-</v>
      </c>
      <c r="L7" s="113">
        <f>'Cash Flow - Y2'!G9</f>
        <v>0</v>
      </c>
      <c r="M7" s="114" t="str">
        <f>IF(L$14=0,"-",(L7*100)/L$14)</f>
        <v>-</v>
      </c>
      <c r="N7" s="113">
        <f>'Cash Flow - Y2'!H9</f>
        <v>0</v>
      </c>
      <c r="O7" s="114" t="str">
        <f>IF(N$14=0,"-",(N7*100)/N$14)</f>
        <v>-</v>
      </c>
      <c r="P7" s="113">
        <f>'Cash Flow - Y2'!I9</f>
        <v>0</v>
      </c>
      <c r="Q7" s="114" t="str">
        <f>IF(P$14=0,"-",(P7*100)/P$14)</f>
        <v>-</v>
      </c>
      <c r="R7" s="113">
        <f>'Cash Flow - Y2'!J9</f>
        <v>0</v>
      </c>
      <c r="S7" s="114" t="str">
        <f>IF(R$14=0,"-",(R7*100)/R$14)</f>
        <v>-</v>
      </c>
      <c r="T7" s="113">
        <f>'Cash Flow - Y2'!K9</f>
        <v>0</v>
      </c>
      <c r="U7" s="114" t="str">
        <f>IF(T$14=0,"-",(T7*100)/T$14)</f>
        <v>-</v>
      </c>
      <c r="V7" s="113">
        <f>'Cash Flow - Y2'!L9</f>
        <v>0</v>
      </c>
      <c r="W7" s="114" t="str">
        <f>IF(V$14=0,"-",(V7*100)/V$14)</f>
        <v>-</v>
      </c>
      <c r="X7" s="113">
        <f>'Cash Flow - Y2'!M9</f>
        <v>0</v>
      </c>
      <c r="Y7" s="114" t="str">
        <f>IF(X$14=0,"-",(X7*100)/X$14)</f>
        <v>-</v>
      </c>
      <c r="Z7" s="113">
        <f>'Cash Flow - Y2'!N9</f>
        <v>0</v>
      </c>
      <c r="AA7" s="114" t="str">
        <f>IF(Z$14=0,"-",(Z7*100)/Z$14)</f>
        <v>-</v>
      </c>
      <c r="AB7" s="113">
        <f t="shared" ref="AB7:AB9" si="0">SUM(D7+F7+H7+J7+L7+N7+P7+R7+T7+V7+X7+Z7)</f>
        <v>0</v>
      </c>
      <c r="AC7" s="115" t="str">
        <f>IF(AB$14=0,"-",(AB7*100)/AB$14)</f>
        <v>-</v>
      </c>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row>
    <row r="8" spans="1:53" s="4" customFormat="1" ht="16" customHeight="1" x14ac:dyDescent="0.15">
      <c r="A8" s="100"/>
      <c r="B8" s="111">
        <f>'Cash Flow - Y2'!B10</f>
        <v>0</v>
      </c>
      <c r="C8" s="112"/>
      <c r="D8" s="113">
        <f>'Cash Flow - Y2'!C10</f>
        <v>0</v>
      </c>
      <c r="E8" s="114" t="str">
        <f>IF($D$14=0,"-",(D8*100)/$D$14)</f>
        <v>-</v>
      </c>
      <c r="F8" s="113">
        <f>'Cash Flow - Y2'!D10</f>
        <v>0</v>
      </c>
      <c r="G8" s="114" t="str">
        <f>IF(F$14=0,"-",(F8*100)/F$14)</f>
        <v>-</v>
      </c>
      <c r="H8" s="113">
        <f>'Cash Flow - Y2'!E10</f>
        <v>0</v>
      </c>
      <c r="I8" s="114" t="str">
        <f>IF(H$14=0,"-",(H8*100)/H$14)</f>
        <v>-</v>
      </c>
      <c r="J8" s="113">
        <f>'Cash Flow - Y2'!F10</f>
        <v>0</v>
      </c>
      <c r="K8" s="114" t="str">
        <f>IF(J$14=0,"-",(J8*100)/J$14)</f>
        <v>-</v>
      </c>
      <c r="L8" s="113">
        <f>'Cash Flow - Y2'!G10</f>
        <v>0</v>
      </c>
      <c r="M8" s="114" t="str">
        <f>IF(L$14=0,"-",(L8*100)/L$14)</f>
        <v>-</v>
      </c>
      <c r="N8" s="113">
        <f>'Cash Flow - Y2'!H10</f>
        <v>0</v>
      </c>
      <c r="O8" s="114" t="str">
        <f>IF(N$14=0,"-",(N8*100)/N$14)</f>
        <v>-</v>
      </c>
      <c r="P8" s="113">
        <f>'Cash Flow - Y2'!I10</f>
        <v>0</v>
      </c>
      <c r="Q8" s="114" t="str">
        <f>IF(P$14=0,"-",(P8*100)/P$14)</f>
        <v>-</v>
      </c>
      <c r="R8" s="113">
        <f>'Cash Flow - Y2'!J10</f>
        <v>0</v>
      </c>
      <c r="S8" s="114" t="str">
        <f>IF(R$14=0,"-",(R8*100)/R$14)</f>
        <v>-</v>
      </c>
      <c r="T8" s="113">
        <f>'Cash Flow - Y2'!K10</f>
        <v>0</v>
      </c>
      <c r="U8" s="114" t="str">
        <f>IF(T$14=0,"-",(T8*100)/T$14)</f>
        <v>-</v>
      </c>
      <c r="V8" s="113">
        <f>'Cash Flow - Y2'!L10</f>
        <v>0</v>
      </c>
      <c r="W8" s="114" t="str">
        <f>IF(V$14=0,"-",(V8*100)/V$14)</f>
        <v>-</v>
      </c>
      <c r="X8" s="113">
        <f>'Cash Flow - Y2'!M10</f>
        <v>0</v>
      </c>
      <c r="Y8" s="114" t="str">
        <f>IF(X$14=0,"-",(X8*100)/X$14)</f>
        <v>-</v>
      </c>
      <c r="Z8" s="113">
        <f>'Cash Flow - Y2'!N10</f>
        <v>0</v>
      </c>
      <c r="AA8" s="114" t="str">
        <f>IF(Z$14=0,"-",(Z8*100)/Z$14)</f>
        <v>-</v>
      </c>
      <c r="AB8" s="113">
        <f t="shared" si="0"/>
        <v>0</v>
      </c>
      <c r="AC8" s="115" t="str">
        <f>IF(AB$14=0,"-",(AB8*100)/AB$14)</f>
        <v>-</v>
      </c>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s="4" customFormat="1" ht="16" customHeight="1" thickBot="1" x14ac:dyDescent="0.2">
      <c r="A9" s="100"/>
      <c r="B9" s="111" t="str">
        <f>'Cash Flow - Y2'!B11</f>
        <v xml:space="preserve"> </v>
      </c>
      <c r="C9" s="112"/>
      <c r="D9" s="113">
        <f>'Cash Flow - Y2'!C11</f>
        <v>0</v>
      </c>
      <c r="E9" s="114" t="str">
        <f>IF($D$14=0,"-",(D9*100)/$D$14)</f>
        <v>-</v>
      </c>
      <c r="F9" s="113">
        <f>'Cash Flow - Y2'!D11</f>
        <v>0</v>
      </c>
      <c r="G9" s="114" t="str">
        <f>IF(F$14=0,"-",(F9*100)/F$14)</f>
        <v>-</v>
      </c>
      <c r="H9" s="113">
        <f>'Cash Flow - Y2'!E11</f>
        <v>0</v>
      </c>
      <c r="I9" s="114" t="str">
        <f>IF(H$14=0,"-",(H9*100)/H$14)</f>
        <v>-</v>
      </c>
      <c r="J9" s="113">
        <f>'Cash Flow - Y2'!F11</f>
        <v>0</v>
      </c>
      <c r="K9" s="114" t="str">
        <f>IF(J$14=0,"-",(J9*100)/J$14)</f>
        <v>-</v>
      </c>
      <c r="L9" s="113">
        <f>'Cash Flow - Y2'!G11</f>
        <v>0</v>
      </c>
      <c r="M9" s="114" t="str">
        <f>IF(L$14=0,"-",(L9*100)/L$14)</f>
        <v>-</v>
      </c>
      <c r="N9" s="113">
        <f>'Cash Flow - Y2'!H11</f>
        <v>0</v>
      </c>
      <c r="O9" s="114" t="str">
        <f>IF(N$14=0,"-",(N9*100)/N$14)</f>
        <v>-</v>
      </c>
      <c r="P9" s="113">
        <f>'Cash Flow - Y2'!I11</f>
        <v>0</v>
      </c>
      <c r="Q9" s="114" t="str">
        <f>IF(P$14=0,"-",(P9*100)/P$14)</f>
        <v>-</v>
      </c>
      <c r="R9" s="113">
        <f>'Cash Flow - Y2'!J11</f>
        <v>0</v>
      </c>
      <c r="S9" s="114" t="str">
        <f>IF(R$14=0,"-",(R9*100)/R$14)</f>
        <v>-</v>
      </c>
      <c r="T9" s="113">
        <f>'Cash Flow - Y2'!K11</f>
        <v>0</v>
      </c>
      <c r="U9" s="114" t="str">
        <f>IF(T$14=0,"-",(T9*100)/T$14)</f>
        <v>-</v>
      </c>
      <c r="V9" s="113">
        <f>'Cash Flow - Y2'!L11</f>
        <v>0</v>
      </c>
      <c r="W9" s="114" t="str">
        <f>IF(V$14=0,"-",(V9*100)/V$14)</f>
        <v>-</v>
      </c>
      <c r="X9" s="113">
        <f>'Cash Flow - Y2'!M11</f>
        <v>0</v>
      </c>
      <c r="Y9" s="114" t="str">
        <f>IF(X$14=0,"-",(X9*100)/X$14)</f>
        <v>-</v>
      </c>
      <c r="Z9" s="113">
        <f>'Cash Flow - Y2'!N11</f>
        <v>0</v>
      </c>
      <c r="AA9" s="114" t="str">
        <f>IF(Z$14=0,"-",(Z9*100)/Z$14)</f>
        <v>-</v>
      </c>
      <c r="AB9" s="113">
        <f t="shared" si="0"/>
        <v>0</v>
      </c>
      <c r="AC9" s="115" t="str">
        <f>IF(AB$14=0,"-",(AB9*100)/AB$14)</f>
        <v>-</v>
      </c>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row>
    <row r="10" spans="1:53" s="4" customFormat="1" ht="16" hidden="1" customHeight="1" thickBot="1" x14ac:dyDescent="0.2">
      <c r="A10" s="100"/>
      <c r="B10" s="116" t="s">
        <v>1</v>
      </c>
      <c r="C10" s="117"/>
      <c r="D10" s="118"/>
      <c r="E10" s="114" t="str">
        <f>IF($D$14=0,"-",(D10*100)/$D$14)</f>
        <v>-</v>
      </c>
      <c r="F10" s="113"/>
      <c r="G10" s="114" t="str">
        <f>IF(F$14=0,"-",(F10*100)/F$14)</f>
        <v>-</v>
      </c>
      <c r="H10" s="113"/>
      <c r="I10" s="114" t="str">
        <f>IF(H$14=0,"-",(H10*100)/H$14)</f>
        <v>-</v>
      </c>
      <c r="J10" s="113"/>
      <c r="K10" s="114" t="str">
        <f>IF(J$14=0,"-",(J10*100)/J$14)</f>
        <v>-</v>
      </c>
      <c r="L10" s="113"/>
      <c r="M10" s="114" t="str">
        <f>IF(L$14=0,"-",(L10*100)/L$14)</f>
        <v>-</v>
      </c>
      <c r="N10" s="113"/>
      <c r="O10" s="114" t="str">
        <f>IF(N$14=0,"-",(N10*100)/N$14)</f>
        <v>-</v>
      </c>
      <c r="P10" s="113"/>
      <c r="Q10" s="114" t="str">
        <f>IF(P$14=0,"-",(P10*100)/P$14)</f>
        <v>-</v>
      </c>
      <c r="R10" s="113"/>
      <c r="S10" s="114" t="str">
        <f>IF(R$14=0,"-",(R10*100)/R$14)</f>
        <v>-</v>
      </c>
      <c r="T10" s="113"/>
      <c r="U10" s="114" t="str">
        <f>IF(T$14=0,"-",(T10*100)/T$14)</f>
        <v>-</v>
      </c>
      <c r="V10" s="118"/>
      <c r="W10" s="114" t="str">
        <f>IF(V$14=0,"-",(V10*100)/V$14)</f>
        <v>-</v>
      </c>
      <c r="X10" s="113"/>
      <c r="Y10" s="114" t="str">
        <f>IF(X$14=0,"-",(X10*100)/X$14)</f>
        <v>-</v>
      </c>
      <c r="Z10" s="119"/>
      <c r="AA10" s="114" t="str">
        <f>IF(Z$14=0,"-",(Z10*100)/Z$14)</f>
        <v>-</v>
      </c>
      <c r="AB10" s="118"/>
      <c r="AC10" s="115" t="str">
        <f>IF(AB$14=0,"-",(AB10*100)/AB$14)</f>
        <v>-</v>
      </c>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s="4" customFormat="1" ht="16" hidden="1" customHeight="1" x14ac:dyDescent="0.15">
      <c r="A11" s="100"/>
      <c r="B11" s="120" t="s">
        <v>15</v>
      </c>
      <c r="C11" s="121"/>
      <c r="D11" s="122"/>
      <c r="E11" s="123" t="str">
        <f t="shared" ref="E11:E13" si="1">IF($D$14=0,"-",(D11*100)/$D$14)</f>
        <v>-</v>
      </c>
      <c r="F11" s="122"/>
      <c r="G11" s="123" t="str">
        <f t="shared" ref="G11:G13" si="2">IF(F$14=0,"-",(F11*100)/F$14)</f>
        <v>-</v>
      </c>
      <c r="H11" s="122"/>
      <c r="I11" s="123" t="str">
        <f t="shared" ref="I11:I13" si="3">IF(H$14=0,"-",(H11*100)/H$14)</f>
        <v>-</v>
      </c>
      <c r="J11" s="122"/>
      <c r="K11" s="123" t="str">
        <f t="shared" ref="K11:K13" si="4">IF(J$14=0,"-",(J11*100)/J$14)</f>
        <v>-</v>
      </c>
      <c r="L11" s="122"/>
      <c r="M11" s="123" t="str">
        <f t="shared" ref="M11:M13" si="5">IF(L$14=0,"-",(L11*100)/L$14)</f>
        <v>-</v>
      </c>
      <c r="N11" s="122"/>
      <c r="O11" s="123" t="str">
        <f t="shared" ref="O11:O13" si="6">IF(N$14=0,"-",(N11*100)/N$14)</f>
        <v>-</v>
      </c>
      <c r="P11" s="122"/>
      <c r="Q11" s="123" t="str">
        <f t="shared" ref="Q11:Q13" si="7">IF(P$14=0,"-",(P11*100)/P$14)</f>
        <v>-</v>
      </c>
      <c r="R11" s="122"/>
      <c r="S11" s="123" t="str">
        <f t="shared" ref="S11:S13" si="8">IF(R$14=0,"-",(R11*100)/R$14)</f>
        <v>-</v>
      </c>
      <c r="T11" s="122"/>
      <c r="U11" s="123" t="str">
        <f t="shared" ref="U11:U13" si="9">IF(T$14=0,"-",(T11*100)/T$14)</f>
        <v>-</v>
      </c>
      <c r="V11" s="122"/>
      <c r="W11" s="123" t="str">
        <f t="shared" ref="W11:W13" si="10">IF(V$14=0,"-",(V11*100)/V$14)</f>
        <v>-</v>
      </c>
      <c r="X11" s="122"/>
      <c r="Y11" s="123" t="str">
        <f t="shared" ref="Y11:Y13" si="11">IF(X$14=0,"-",(X11*100)/X$14)</f>
        <v>-</v>
      </c>
      <c r="Z11" s="122"/>
      <c r="AA11" s="123" t="str">
        <f t="shared" ref="AA11:AA13" si="12">IF(Z$14=0,"-",(Z11*100)/Z$14)</f>
        <v>-</v>
      </c>
      <c r="AB11" s="122"/>
      <c r="AC11" s="115" t="str">
        <f t="shared" ref="AC11:AC13" si="13">IF(AB$14=0,"-",(AB11*100)/AB$14)</f>
        <v>-</v>
      </c>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s="4" customFormat="1" ht="16" hidden="1" customHeight="1" x14ac:dyDescent="0.15">
      <c r="A12" s="100"/>
      <c r="B12" s="116" t="s">
        <v>16</v>
      </c>
      <c r="C12" s="117"/>
      <c r="D12" s="118"/>
      <c r="E12" s="123" t="str">
        <f t="shared" si="1"/>
        <v>-</v>
      </c>
      <c r="F12" s="118"/>
      <c r="G12" s="123" t="str">
        <f t="shared" si="2"/>
        <v>-</v>
      </c>
      <c r="H12" s="118"/>
      <c r="I12" s="123" t="str">
        <f t="shared" si="3"/>
        <v>-</v>
      </c>
      <c r="J12" s="118"/>
      <c r="K12" s="123" t="str">
        <f t="shared" si="4"/>
        <v>-</v>
      </c>
      <c r="L12" s="118"/>
      <c r="M12" s="123" t="str">
        <f t="shared" si="5"/>
        <v>-</v>
      </c>
      <c r="N12" s="118"/>
      <c r="O12" s="123" t="str">
        <f t="shared" si="6"/>
        <v>-</v>
      </c>
      <c r="P12" s="118"/>
      <c r="Q12" s="123" t="str">
        <f t="shared" si="7"/>
        <v>-</v>
      </c>
      <c r="R12" s="118"/>
      <c r="S12" s="123" t="str">
        <f t="shared" si="8"/>
        <v>-</v>
      </c>
      <c r="T12" s="118"/>
      <c r="U12" s="123" t="str">
        <f t="shared" si="9"/>
        <v>-</v>
      </c>
      <c r="V12" s="118"/>
      <c r="W12" s="123" t="str">
        <f t="shared" si="10"/>
        <v>-</v>
      </c>
      <c r="X12" s="118"/>
      <c r="Y12" s="123" t="str">
        <f t="shared" si="11"/>
        <v>-</v>
      </c>
      <c r="Z12" s="118"/>
      <c r="AA12" s="123" t="str">
        <f t="shared" si="12"/>
        <v>-</v>
      </c>
      <c r="AB12" s="118"/>
      <c r="AC12" s="115" t="str">
        <f t="shared" si="13"/>
        <v>-</v>
      </c>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row>
    <row r="13" spans="1:53" s="4" customFormat="1" ht="16" hidden="1" customHeight="1" x14ac:dyDescent="0.15">
      <c r="A13" s="100"/>
      <c r="B13" s="134" t="s">
        <v>17</v>
      </c>
      <c r="C13" s="135"/>
      <c r="D13" s="136"/>
      <c r="E13" s="137" t="str">
        <f t="shared" si="1"/>
        <v>-</v>
      </c>
      <c r="F13" s="136"/>
      <c r="G13" s="137" t="str">
        <f t="shared" si="2"/>
        <v>-</v>
      </c>
      <c r="H13" s="136"/>
      <c r="I13" s="137" t="str">
        <f t="shared" si="3"/>
        <v>-</v>
      </c>
      <c r="J13" s="136"/>
      <c r="K13" s="137" t="str">
        <f t="shared" si="4"/>
        <v>-</v>
      </c>
      <c r="L13" s="136"/>
      <c r="M13" s="137" t="str">
        <f t="shared" si="5"/>
        <v>-</v>
      </c>
      <c r="N13" s="136"/>
      <c r="O13" s="137" t="str">
        <f t="shared" si="6"/>
        <v>-</v>
      </c>
      <c r="P13" s="136"/>
      <c r="Q13" s="137" t="str">
        <f t="shared" si="7"/>
        <v>-</v>
      </c>
      <c r="R13" s="136"/>
      <c r="S13" s="137" t="str">
        <f t="shared" si="8"/>
        <v>-</v>
      </c>
      <c r="T13" s="136"/>
      <c r="U13" s="137" t="str">
        <f t="shared" si="9"/>
        <v>-</v>
      </c>
      <c r="V13" s="136"/>
      <c r="W13" s="137" t="str">
        <f t="shared" si="10"/>
        <v>-</v>
      </c>
      <c r="X13" s="136"/>
      <c r="Y13" s="137" t="str">
        <f t="shared" si="11"/>
        <v>-</v>
      </c>
      <c r="Z13" s="136"/>
      <c r="AA13" s="137" t="str">
        <f t="shared" si="12"/>
        <v>-</v>
      </c>
      <c r="AB13" s="136"/>
      <c r="AC13" s="129" t="str">
        <f t="shared" si="13"/>
        <v>-</v>
      </c>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row>
    <row r="14" spans="1:53" s="4" customFormat="1" ht="16" customHeight="1" thickTop="1" thickBot="1" x14ac:dyDescent="0.2">
      <c r="A14" s="100"/>
      <c r="B14" s="132" t="s">
        <v>18</v>
      </c>
      <c r="C14" s="133"/>
      <c r="D14" s="130">
        <f t="shared" ref="D14:AC14" si="14">SUM(D6:D13)</f>
        <v>0</v>
      </c>
      <c r="E14" s="131">
        <f t="shared" si="14"/>
        <v>0</v>
      </c>
      <c r="F14" s="130">
        <f t="shared" si="14"/>
        <v>0</v>
      </c>
      <c r="G14" s="131">
        <f t="shared" si="14"/>
        <v>0</v>
      </c>
      <c r="H14" s="130">
        <f t="shared" si="14"/>
        <v>0</v>
      </c>
      <c r="I14" s="131">
        <f t="shared" si="14"/>
        <v>0</v>
      </c>
      <c r="J14" s="130">
        <f t="shared" si="14"/>
        <v>0</v>
      </c>
      <c r="K14" s="131">
        <f t="shared" si="14"/>
        <v>0</v>
      </c>
      <c r="L14" s="130">
        <f t="shared" si="14"/>
        <v>0</v>
      </c>
      <c r="M14" s="131">
        <f t="shared" si="14"/>
        <v>0</v>
      </c>
      <c r="N14" s="130">
        <f t="shared" si="14"/>
        <v>0</v>
      </c>
      <c r="O14" s="131">
        <f t="shared" si="14"/>
        <v>0</v>
      </c>
      <c r="P14" s="130">
        <f t="shared" si="14"/>
        <v>0</v>
      </c>
      <c r="Q14" s="131">
        <f t="shared" si="14"/>
        <v>0</v>
      </c>
      <c r="R14" s="130">
        <f t="shared" si="14"/>
        <v>0</v>
      </c>
      <c r="S14" s="131">
        <f t="shared" si="14"/>
        <v>0</v>
      </c>
      <c r="T14" s="130">
        <f t="shared" si="14"/>
        <v>0</v>
      </c>
      <c r="U14" s="131">
        <f t="shared" si="14"/>
        <v>0</v>
      </c>
      <c r="V14" s="130">
        <f t="shared" si="14"/>
        <v>0</v>
      </c>
      <c r="W14" s="131">
        <f t="shared" si="14"/>
        <v>0</v>
      </c>
      <c r="X14" s="130">
        <f t="shared" si="14"/>
        <v>0</v>
      </c>
      <c r="Y14" s="131">
        <f t="shared" si="14"/>
        <v>0</v>
      </c>
      <c r="Z14" s="130">
        <f t="shared" si="14"/>
        <v>0</v>
      </c>
      <c r="AA14" s="131">
        <f t="shared" si="14"/>
        <v>0</v>
      </c>
      <c r="AB14" s="161">
        <f t="shared" si="14"/>
        <v>0</v>
      </c>
      <c r="AC14" s="162">
        <f t="shared" si="14"/>
        <v>0</v>
      </c>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s="101" customFormat="1" ht="8" customHeight="1" x14ac:dyDescent="0.15">
      <c r="B15" s="107"/>
      <c r="E15" s="108"/>
      <c r="G15" s="108"/>
      <c r="I15" s="108"/>
      <c r="K15" s="108"/>
      <c r="M15" s="108"/>
      <c r="O15" s="108"/>
      <c r="Q15" s="108"/>
      <c r="S15" s="108"/>
      <c r="U15" s="108"/>
      <c r="W15" s="108"/>
      <c r="Y15" s="108"/>
      <c r="AA15" s="108"/>
      <c r="AC15" s="109"/>
    </row>
    <row r="16" spans="1:53" s="4" customFormat="1" ht="16" customHeight="1" x14ac:dyDescent="0.15">
      <c r="A16" s="100"/>
      <c r="B16" s="192" t="s">
        <v>19</v>
      </c>
      <c r="C16" s="194"/>
      <c r="D16" s="184"/>
      <c r="E16" s="195"/>
      <c r="F16" s="184"/>
      <c r="G16" s="195"/>
      <c r="H16" s="184"/>
      <c r="I16" s="195"/>
      <c r="J16" s="184"/>
      <c r="K16" s="195"/>
      <c r="L16" s="184"/>
      <c r="M16" s="195"/>
      <c r="N16" s="184"/>
      <c r="O16" s="195"/>
      <c r="P16" s="184"/>
      <c r="Q16" s="195"/>
      <c r="R16" s="184"/>
      <c r="S16" s="195"/>
      <c r="T16" s="184"/>
      <c r="U16" s="195"/>
      <c r="V16" s="184"/>
      <c r="W16" s="195"/>
      <c r="X16" s="184"/>
      <c r="Y16" s="195"/>
      <c r="Z16" s="184"/>
      <c r="AA16" s="195"/>
      <c r="AB16" s="184"/>
      <c r="AC16" s="124"/>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row>
    <row r="17" spans="1:53" s="4" customFormat="1" ht="16" customHeight="1" x14ac:dyDescent="0.15">
      <c r="A17" s="100"/>
      <c r="B17" s="111" t="s">
        <v>165</v>
      </c>
      <c r="C17" s="112"/>
      <c r="D17" s="113">
        <v>0</v>
      </c>
      <c r="E17" s="114" t="str">
        <f>IF(D6=0,"-",(D17*100)/D6)</f>
        <v>-</v>
      </c>
      <c r="F17" s="113">
        <v>0</v>
      </c>
      <c r="G17" s="114" t="str">
        <f>IF(F6=0,"-",(F17*100)/F6)</f>
        <v>-</v>
      </c>
      <c r="H17" s="113">
        <v>0</v>
      </c>
      <c r="I17" s="114" t="str">
        <f>IF(H6=0,"-",(H17*100)/H6)</f>
        <v>-</v>
      </c>
      <c r="J17" s="113">
        <v>0</v>
      </c>
      <c r="K17" s="114" t="str">
        <f>IF(J6=0,"-",(J17*100)/J6)</f>
        <v>-</v>
      </c>
      <c r="L17" s="113">
        <v>0</v>
      </c>
      <c r="M17" s="114" t="str">
        <f>IF(L6=0,"-",(L17*100)/L6)</f>
        <v>-</v>
      </c>
      <c r="N17" s="113">
        <v>0</v>
      </c>
      <c r="O17" s="114" t="str">
        <f>IF(N6=0,"-",(N17*100)/N6)</f>
        <v>-</v>
      </c>
      <c r="P17" s="113">
        <v>0</v>
      </c>
      <c r="Q17" s="114" t="str">
        <f>IF(P6=0,"-",(P17*100)/P6)</f>
        <v>-</v>
      </c>
      <c r="R17" s="113">
        <v>0</v>
      </c>
      <c r="S17" s="114" t="str">
        <f>IF(R6=0,"-",(R17*100)/R6)</f>
        <v>-</v>
      </c>
      <c r="T17" s="113">
        <v>0</v>
      </c>
      <c r="U17" s="114" t="str">
        <f>IF(T6=0,"-",(T17*100)/T6)</f>
        <v>-</v>
      </c>
      <c r="V17" s="113">
        <v>0</v>
      </c>
      <c r="W17" s="114" t="str">
        <f>IF(V6=0,"-",(V17*100)/V6)</f>
        <v>-</v>
      </c>
      <c r="X17" s="113">
        <v>0</v>
      </c>
      <c r="Y17" s="114" t="str">
        <f>IF(X6=0,"-",(X17*100)/X6)</f>
        <v>-</v>
      </c>
      <c r="Z17" s="113">
        <v>0</v>
      </c>
      <c r="AA17" s="114" t="str">
        <f>IF(Z6=0,"-",(Z17*100)/Z6)</f>
        <v>-</v>
      </c>
      <c r="AB17" s="113">
        <f>SUM(D17+F17+H17+J17+L17+N17+P17+R17+T17+V17+X17+Z17)</f>
        <v>0</v>
      </c>
      <c r="AC17" s="115" t="str">
        <f>IF(AB6=0,"-",(AB17*100)/AB6)</f>
        <v>-</v>
      </c>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row>
    <row r="18" spans="1:53" s="4" customFormat="1" ht="16" customHeight="1" x14ac:dyDescent="0.15">
      <c r="A18" s="100"/>
      <c r="B18" s="111" t="s">
        <v>166</v>
      </c>
      <c r="C18" s="112"/>
      <c r="D18" s="113">
        <v>0</v>
      </c>
      <c r="E18" s="114" t="str">
        <f t="shared" ref="E18:E27" si="15">IF(D7=0,"-",(D18*100)/D7)</f>
        <v>-</v>
      </c>
      <c r="F18" s="113">
        <v>0</v>
      </c>
      <c r="G18" s="114" t="str">
        <f t="shared" ref="G18:G27" si="16">IF(F7=0,"-",(F18*100)/F7)</f>
        <v>-</v>
      </c>
      <c r="H18" s="113">
        <v>0</v>
      </c>
      <c r="I18" s="114" t="str">
        <f t="shared" ref="I18:I27" si="17">IF(H7=0,"-",(H18*100)/H7)</f>
        <v>-</v>
      </c>
      <c r="J18" s="113">
        <v>0</v>
      </c>
      <c r="K18" s="114" t="str">
        <f t="shared" ref="K18:K27" si="18">IF(J7=0,"-",(J18*100)/J7)</f>
        <v>-</v>
      </c>
      <c r="L18" s="113">
        <v>0</v>
      </c>
      <c r="M18" s="114" t="str">
        <f t="shared" ref="M18:M27" si="19">IF(L7=0,"-",(L18*100)/L7)</f>
        <v>-</v>
      </c>
      <c r="N18" s="113">
        <v>0</v>
      </c>
      <c r="O18" s="114" t="str">
        <f t="shared" ref="O18:O27" si="20">IF(N7=0,"-",(N18*100)/N7)</f>
        <v>-</v>
      </c>
      <c r="P18" s="113">
        <v>0</v>
      </c>
      <c r="Q18" s="114" t="str">
        <f t="shared" ref="Q18:Q27" si="21">IF(P7=0,"-",(P18*100)/P7)</f>
        <v>-</v>
      </c>
      <c r="R18" s="113">
        <v>0</v>
      </c>
      <c r="S18" s="114" t="str">
        <f t="shared" ref="S18:S27" si="22">IF(R7=0,"-",(R18*100)/R7)</f>
        <v>-</v>
      </c>
      <c r="T18" s="113">
        <v>0</v>
      </c>
      <c r="U18" s="114" t="str">
        <f t="shared" ref="U18:U27" si="23">IF(T7=0,"-",(T18*100)/T7)</f>
        <v>-</v>
      </c>
      <c r="V18" s="113">
        <v>0</v>
      </c>
      <c r="W18" s="114" t="str">
        <f t="shared" ref="W18:W27" si="24">IF(V7=0,"-",(V18*100)/V7)</f>
        <v>-</v>
      </c>
      <c r="X18" s="113">
        <v>0</v>
      </c>
      <c r="Y18" s="114" t="str">
        <f t="shared" ref="Y18:Y27" si="25">IF(X7=0,"-",(X18*100)/X7)</f>
        <v>-</v>
      </c>
      <c r="Z18" s="113">
        <v>0</v>
      </c>
      <c r="AA18" s="114" t="str">
        <f t="shared" ref="AA18:AA27" si="26">IF(Z7=0,"-",(Z18*100)/Z7)</f>
        <v>-</v>
      </c>
      <c r="AB18" s="113">
        <f t="shared" ref="AB18:AB27" si="27">SUM(D18+F18+H18+J18+L18+N18+P18+R18+T18+V18+X18+Z18)</f>
        <v>0</v>
      </c>
      <c r="AC18" s="115" t="str">
        <f t="shared" ref="AC18:AC27" si="28">IF(AB7=0,"-",(AB18*100)/AB7)</f>
        <v>-</v>
      </c>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row>
    <row r="19" spans="1:53" s="4" customFormat="1" ht="16" hidden="1" customHeight="1" x14ac:dyDescent="0.15">
      <c r="A19" s="100"/>
      <c r="B19" s="111" t="s">
        <v>20</v>
      </c>
      <c r="C19" s="112"/>
      <c r="D19" s="113"/>
      <c r="E19" s="114" t="str">
        <f t="shared" si="15"/>
        <v>-</v>
      </c>
      <c r="F19" s="113"/>
      <c r="G19" s="114" t="str">
        <f t="shared" si="16"/>
        <v>-</v>
      </c>
      <c r="H19" s="113"/>
      <c r="I19" s="114" t="str">
        <f t="shared" si="17"/>
        <v>-</v>
      </c>
      <c r="J19" s="113"/>
      <c r="K19" s="114" t="str">
        <f t="shared" si="18"/>
        <v>-</v>
      </c>
      <c r="L19" s="113"/>
      <c r="M19" s="114" t="str">
        <f t="shared" si="19"/>
        <v>-</v>
      </c>
      <c r="N19" s="113"/>
      <c r="O19" s="114" t="str">
        <f t="shared" si="20"/>
        <v>-</v>
      </c>
      <c r="P19" s="113"/>
      <c r="Q19" s="114" t="str">
        <f t="shared" si="21"/>
        <v>-</v>
      </c>
      <c r="R19" s="113"/>
      <c r="S19" s="114" t="str">
        <f t="shared" si="22"/>
        <v>-</v>
      </c>
      <c r="T19" s="113"/>
      <c r="U19" s="114" t="str">
        <f t="shared" si="23"/>
        <v>-</v>
      </c>
      <c r="V19" s="113"/>
      <c r="W19" s="114" t="str">
        <f t="shared" si="24"/>
        <v>-</v>
      </c>
      <c r="X19" s="113"/>
      <c r="Y19" s="114" t="str">
        <f t="shared" si="25"/>
        <v>-</v>
      </c>
      <c r="Z19" s="113"/>
      <c r="AA19" s="114" t="str">
        <f t="shared" si="26"/>
        <v>-</v>
      </c>
      <c r="AB19" s="113">
        <f t="shared" si="27"/>
        <v>0</v>
      </c>
      <c r="AC19" s="115" t="str">
        <f t="shared" si="28"/>
        <v>-</v>
      </c>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row>
    <row r="20" spans="1:53" s="4" customFormat="1" ht="16" hidden="1" customHeight="1" x14ac:dyDescent="0.15">
      <c r="A20" s="100"/>
      <c r="B20" s="111" t="s">
        <v>21</v>
      </c>
      <c r="C20" s="112"/>
      <c r="D20" s="113"/>
      <c r="E20" s="114" t="str">
        <f t="shared" si="15"/>
        <v>-</v>
      </c>
      <c r="F20" s="113"/>
      <c r="G20" s="114" t="str">
        <f t="shared" si="16"/>
        <v>-</v>
      </c>
      <c r="H20" s="113"/>
      <c r="I20" s="114" t="str">
        <f t="shared" si="17"/>
        <v>-</v>
      </c>
      <c r="J20" s="113"/>
      <c r="K20" s="114" t="str">
        <f t="shared" si="18"/>
        <v>-</v>
      </c>
      <c r="L20" s="113"/>
      <c r="M20" s="114" t="str">
        <f t="shared" si="19"/>
        <v>-</v>
      </c>
      <c r="N20" s="113"/>
      <c r="O20" s="114" t="str">
        <f t="shared" si="20"/>
        <v>-</v>
      </c>
      <c r="P20" s="113"/>
      <c r="Q20" s="114" t="str">
        <f t="shared" si="21"/>
        <v>-</v>
      </c>
      <c r="R20" s="113"/>
      <c r="S20" s="114" t="str">
        <f t="shared" si="22"/>
        <v>-</v>
      </c>
      <c r="T20" s="113"/>
      <c r="U20" s="114" t="str">
        <f t="shared" si="23"/>
        <v>-</v>
      </c>
      <c r="V20" s="113"/>
      <c r="W20" s="114" t="str">
        <f t="shared" si="24"/>
        <v>-</v>
      </c>
      <c r="X20" s="113"/>
      <c r="Y20" s="114" t="str">
        <f t="shared" si="25"/>
        <v>-</v>
      </c>
      <c r="Z20" s="113"/>
      <c r="AA20" s="114" t="str">
        <f t="shared" si="26"/>
        <v>-</v>
      </c>
      <c r="AB20" s="113">
        <f t="shared" si="27"/>
        <v>0</v>
      </c>
      <c r="AC20" s="115" t="str">
        <f t="shared" si="28"/>
        <v>-</v>
      </c>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row>
    <row r="21" spans="1:53" s="4" customFormat="1" ht="16" hidden="1" customHeight="1" x14ac:dyDescent="0.15">
      <c r="A21" s="100"/>
      <c r="B21" s="111" t="s">
        <v>22</v>
      </c>
      <c r="C21" s="112"/>
      <c r="D21" s="113"/>
      <c r="E21" s="114" t="str">
        <f t="shared" si="15"/>
        <v>-</v>
      </c>
      <c r="F21" s="113"/>
      <c r="G21" s="114" t="str">
        <f t="shared" si="16"/>
        <v>-</v>
      </c>
      <c r="H21" s="113"/>
      <c r="I21" s="114" t="str">
        <f t="shared" si="17"/>
        <v>-</v>
      </c>
      <c r="J21" s="113"/>
      <c r="K21" s="114" t="str">
        <f t="shared" si="18"/>
        <v>-</v>
      </c>
      <c r="L21" s="113"/>
      <c r="M21" s="114" t="str">
        <f t="shared" si="19"/>
        <v>-</v>
      </c>
      <c r="N21" s="113"/>
      <c r="O21" s="114" t="str">
        <f t="shared" si="20"/>
        <v>-</v>
      </c>
      <c r="P21" s="113"/>
      <c r="Q21" s="114" t="str">
        <f t="shared" si="21"/>
        <v>-</v>
      </c>
      <c r="R21" s="113"/>
      <c r="S21" s="114" t="str">
        <f t="shared" si="22"/>
        <v>-</v>
      </c>
      <c r="T21" s="113"/>
      <c r="U21" s="114" t="str">
        <f t="shared" si="23"/>
        <v>-</v>
      </c>
      <c r="V21" s="113"/>
      <c r="W21" s="114" t="str">
        <f t="shared" si="24"/>
        <v>-</v>
      </c>
      <c r="X21" s="113"/>
      <c r="Y21" s="114" t="str">
        <f t="shared" si="25"/>
        <v>-</v>
      </c>
      <c r="Z21" s="113"/>
      <c r="AA21" s="114" t="str">
        <f t="shared" si="26"/>
        <v>-</v>
      </c>
      <c r="AB21" s="113">
        <f t="shared" si="27"/>
        <v>0</v>
      </c>
      <c r="AC21" s="115" t="str">
        <f t="shared" si="28"/>
        <v>-</v>
      </c>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row>
    <row r="22" spans="1:53" s="4" customFormat="1" ht="16" hidden="1" customHeight="1" x14ac:dyDescent="0.15">
      <c r="A22" s="100"/>
      <c r="B22" s="111" t="s">
        <v>1</v>
      </c>
      <c r="C22" s="112"/>
      <c r="D22" s="113"/>
      <c r="E22" s="114" t="str">
        <f t="shared" si="15"/>
        <v>-</v>
      </c>
      <c r="F22" s="113"/>
      <c r="G22" s="114" t="str">
        <f t="shared" si="16"/>
        <v>-</v>
      </c>
      <c r="H22" s="113"/>
      <c r="I22" s="114" t="str">
        <f t="shared" si="17"/>
        <v>-</v>
      </c>
      <c r="J22" s="113"/>
      <c r="K22" s="114" t="str">
        <f t="shared" si="18"/>
        <v>-</v>
      </c>
      <c r="L22" s="113"/>
      <c r="M22" s="114" t="str">
        <f t="shared" si="19"/>
        <v>-</v>
      </c>
      <c r="N22" s="113"/>
      <c r="O22" s="114" t="str">
        <f t="shared" si="20"/>
        <v>-</v>
      </c>
      <c r="P22" s="113"/>
      <c r="Q22" s="114" t="str">
        <f t="shared" si="21"/>
        <v>-</v>
      </c>
      <c r="R22" s="113"/>
      <c r="S22" s="114" t="str">
        <f t="shared" si="22"/>
        <v>-</v>
      </c>
      <c r="T22" s="113"/>
      <c r="U22" s="114" t="str">
        <f t="shared" si="23"/>
        <v>-</v>
      </c>
      <c r="V22" s="113"/>
      <c r="W22" s="114" t="str">
        <f t="shared" si="24"/>
        <v>-</v>
      </c>
      <c r="X22" s="113"/>
      <c r="Y22" s="114" t="str">
        <f t="shared" si="25"/>
        <v>-</v>
      </c>
      <c r="Z22" s="113"/>
      <c r="AA22" s="114" t="str">
        <f t="shared" si="26"/>
        <v>-</v>
      </c>
      <c r="AB22" s="113">
        <f t="shared" si="27"/>
        <v>0</v>
      </c>
      <c r="AC22" s="115" t="str">
        <f t="shared" si="28"/>
        <v>-</v>
      </c>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row>
    <row r="23" spans="1:53" s="4" customFormat="1" ht="16" hidden="1" customHeight="1" x14ac:dyDescent="0.15">
      <c r="A23" s="100"/>
      <c r="B23" s="111" t="s">
        <v>23</v>
      </c>
      <c r="C23" s="112"/>
      <c r="D23" s="113"/>
      <c r="E23" s="114" t="str">
        <f t="shared" si="15"/>
        <v>-</v>
      </c>
      <c r="F23" s="113"/>
      <c r="G23" s="114" t="str">
        <f t="shared" si="16"/>
        <v>-</v>
      </c>
      <c r="H23" s="113"/>
      <c r="I23" s="114" t="str">
        <f t="shared" si="17"/>
        <v>-</v>
      </c>
      <c r="J23" s="113"/>
      <c r="K23" s="114" t="str">
        <f t="shared" si="18"/>
        <v>-</v>
      </c>
      <c r="L23" s="113"/>
      <c r="M23" s="114" t="str">
        <f t="shared" si="19"/>
        <v>-</v>
      </c>
      <c r="N23" s="113"/>
      <c r="O23" s="114" t="str">
        <f t="shared" si="20"/>
        <v>-</v>
      </c>
      <c r="P23" s="113"/>
      <c r="Q23" s="114" t="str">
        <f t="shared" si="21"/>
        <v>-</v>
      </c>
      <c r="R23" s="113"/>
      <c r="S23" s="114" t="str">
        <f t="shared" si="22"/>
        <v>-</v>
      </c>
      <c r="T23" s="113"/>
      <c r="U23" s="114" t="str">
        <f t="shared" si="23"/>
        <v>-</v>
      </c>
      <c r="V23" s="113"/>
      <c r="W23" s="114" t="str">
        <f t="shared" si="24"/>
        <v>-</v>
      </c>
      <c r="X23" s="113"/>
      <c r="Y23" s="114" t="str">
        <f t="shared" si="25"/>
        <v>-</v>
      </c>
      <c r="Z23" s="113"/>
      <c r="AA23" s="114" t="str">
        <f t="shared" si="26"/>
        <v>-</v>
      </c>
      <c r="AB23" s="113">
        <f t="shared" si="27"/>
        <v>0</v>
      </c>
      <c r="AC23" s="115" t="str">
        <f t="shared" si="28"/>
        <v>-</v>
      </c>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row>
    <row r="24" spans="1:53" s="4" customFormat="1" ht="16" hidden="1" customHeight="1" x14ac:dyDescent="0.15">
      <c r="A24" s="100"/>
      <c r="B24" s="111" t="s">
        <v>24</v>
      </c>
      <c r="C24" s="112"/>
      <c r="D24" s="113"/>
      <c r="E24" s="114" t="str">
        <f t="shared" si="15"/>
        <v>-</v>
      </c>
      <c r="F24" s="113"/>
      <c r="G24" s="114" t="str">
        <f t="shared" si="16"/>
        <v>-</v>
      </c>
      <c r="H24" s="113"/>
      <c r="I24" s="114" t="str">
        <f t="shared" si="17"/>
        <v>-</v>
      </c>
      <c r="J24" s="113"/>
      <c r="K24" s="114" t="str">
        <f t="shared" si="18"/>
        <v>-</v>
      </c>
      <c r="L24" s="113"/>
      <c r="M24" s="114" t="str">
        <f t="shared" si="19"/>
        <v>-</v>
      </c>
      <c r="N24" s="113"/>
      <c r="O24" s="114" t="str">
        <f t="shared" si="20"/>
        <v>-</v>
      </c>
      <c r="P24" s="113"/>
      <c r="Q24" s="114" t="str">
        <f t="shared" si="21"/>
        <v>-</v>
      </c>
      <c r="R24" s="113"/>
      <c r="S24" s="114" t="str">
        <f t="shared" si="22"/>
        <v>-</v>
      </c>
      <c r="T24" s="113"/>
      <c r="U24" s="114" t="str">
        <f t="shared" si="23"/>
        <v>-</v>
      </c>
      <c r="V24" s="113"/>
      <c r="W24" s="114" t="str">
        <f t="shared" si="24"/>
        <v>-</v>
      </c>
      <c r="X24" s="113"/>
      <c r="Y24" s="114" t="str">
        <f t="shared" si="25"/>
        <v>-</v>
      </c>
      <c r="Z24" s="113"/>
      <c r="AA24" s="114" t="str">
        <f t="shared" si="26"/>
        <v>-</v>
      </c>
      <c r="AB24" s="113">
        <f t="shared" si="27"/>
        <v>0</v>
      </c>
      <c r="AC24" s="115" t="str">
        <f t="shared" si="28"/>
        <v>-</v>
      </c>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row>
    <row r="25" spans="1:53" s="4" customFormat="1" ht="16" hidden="1" customHeight="1" x14ac:dyDescent="0.15">
      <c r="A25" s="100"/>
      <c r="B25" s="111" t="s">
        <v>25</v>
      </c>
      <c r="C25" s="112"/>
      <c r="D25" s="113"/>
      <c r="E25" s="114" t="str">
        <f t="shared" si="15"/>
        <v>-</v>
      </c>
      <c r="F25" s="113"/>
      <c r="G25" s="114" t="str">
        <f t="shared" si="16"/>
        <v>-</v>
      </c>
      <c r="H25" s="113"/>
      <c r="I25" s="114" t="str">
        <f t="shared" si="17"/>
        <v>-</v>
      </c>
      <c r="J25" s="113"/>
      <c r="K25" s="114" t="str">
        <f t="shared" si="18"/>
        <v>-</v>
      </c>
      <c r="L25" s="113"/>
      <c r="M25" s="114" t="str">
        <f t="shared" si="19"/>
        <v>-</v>
      </c>
      <c r="N25" s="113"/>
      <c r="O25" s="114" t="str">
        <f t="shared" si="20"/>
        <v>-</v>
      </c>
      <c r="P25" s="113"/>
      <c r="Q25" s="114" t="str">
        <f t="shared" si="21"/>
        <v>-</v>
      </c>
      <c r="R25" s="113"/>
      <c r="S25" s="114" t="str">
        <f t="shared" si="22"/>
        <v>-</v>
      </c>
      <c r="T25" s="113"/>
      <c r="U25" s="114" t="str">
        <f t="shared" si="23"/>
        <v>-</v>
      </c>
      <c r="V25" s="113"/>
      <c r="W25" s="114" t="str">
        <f t="shared" si="24"/>
        <v>-</v>
      </c>
      <c r="X25" s="113"/>
      <c r="Y25" s="114" t="str">
        <f t="shared" si="25"/>
        <v>-</v>
      </c>
      <c r="Z25" s="113"/>
      <c r="AA25" s="114" t="str">
        <f t="shared" si="26"/>
        <v>-</v>
      </c>
      <c r="AB25" s="113">
        <f t="shared" si="27"/>
        <v>0</v>
      </c>
      <c r="AC25" s="115" t="str">
        <f t="shared" si="28"/>
        <v>-</v>
      </c>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row>
    <row r="26" spans="1:53" s="4" customFormat="1" ht="16" customHeight="1" x14ac:dyDescent="0.15">
      <c r="A26" s="100"/>
      <c r="B26" s="111" t="s">
        <v>26</v>
      </c>
      <c r="C26" s="112"/>
      <c r="D26" s="113">
        <f>'Cash Flow - Y2'!C19</f>
        <v>0</v>
      </c>
      <c r="E26" s="114" t="str">
        <f t="shared" si="15"/>
        <v>-</v>
      </c>
      <c r="F26" s="113">
        <f>'Cash Flow - Y2'!D19</f>
        <v>0</v>
      </c>
      <c r="G26" s="114" t="str">
        <f t="shared" si="16"/>
        <v>-</v>
      </c>
      <c r="H26" s="113">
        <f>'Cash Flow - Y2'!E19</f>
        <v>0</v>
      </c>
      <c r="I26" s="114" t="str">
        <f t="shared" si="17"/>
        <v>-</v>
      </c>
      <c r="J26" s="113">
        <f>'Cash Flow - Y2'!F19</f>
        <v>0</v>
      </c>
      <c r="K26" s="114" t="str">
        <f t="shared" si="18"/>
        <v>-</v>
      </c>
      <c r="L26" s="113">
        <f>'Cash Flow - Y2'!G19</f>
        <v>0</v>
      </c>
      <c r="M26" s="114" t="str">
        <f t="shared" si="19"/>
        <v>-</v>
      </c>
      <c r="N26" s="113">
        <f>'Cash Flow - Y2'!H19</f>
        <v>0</v>
      </c>
      <c r="O26" s="114" t="str">
        <f t="shared" si="20"/>
        <v>-</v>
      </c>
      <c r="P26" s="113">
        <f>'Cash Flow - Y2'!I19</f>
        <v>0</v>
      </c>
      <c r="Q26" s="114" t="str">
        <f t="shared" si="21"/>
        <v>-</v>
      </c>
      <c r="R26" s="113">
        <f>'Cash Flow - Y2'!J19</f>
        <v>0</v>
      </c>
      <c r="S26" s="114" t="str">
        <f t="shared" si="22"/>
        <v>-</v>
      </c>
      <c r="T26" s="113">
        <f>'Cash Flow - Y2'!K19</f>
        <v>0</v>
      </c>
      <c r="U26" s="114" t="str">
        <f t="shared" si="23"/>
        <v>-</v>
      </c>
      <c r="V26" s="113">
        <f>'Cash Flow - Y2'!L19</f>
        <v>0</v>
      </c>
      <c r="W26" s="114" t="str">
        <f t="shared" si="24"/>
        <v>-</v>
      </c>
      <c r="X26" s="113">
        <f>'Cash Flow - Y2'!M19</f>
        <v>0</v>
      </c>
      <c r="Y26" s="114" t="str">
        <f t="shared" si="25"/>
        <v>-</v>
      </c>
      <c r="Z26" s="113">
        <f>'Cash Flow - Y2'!N19</f>
        <v>0</v>
      </c>
      <c r="AA26" s="114" t="str">
        <f t="shared" si="26"/>
        <v>-</v>
      </c>
      <c r="AB26" s="113">
        <f t="shared" si="27"/>
        <v>0</v>
      </c>
      <c r="AC26" s="115" t="str">
        <f t="shared" si="28"/>
        <v>-</v>
      </c>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row>
    <row r="27" spans="1:53" s="4" customFormat="1" ht="16" customHeight="1" thickBot="1" x14ac:dyDescent="0.2">
      <c r="A27" s="100"/>
      <c r="B27" s="125" t="s">
        <v>27</v>
      </c>
      <c r="C27" s="126"/>
      <c r="D27" s="113">
        <f>'Cash Flow - Y2'!C20</f>
        <v>0</v>
      </c>
      <c r="E27" s="114" t="str">
        <f t="shared" si="15"/>
        <v>-</v>
      </c>
      <c r="F27" s="113">
        <f>'Cash Flow - Y2'!D20</f>
        <v>0</v>
      </c>
      <c r="G27" s="114" t="str">
        <f t="shared" si="16"/>
        <v>-</v>
      </c>
      <c r="H27" s="113">
        <f>'Cash Flow - Y2'!E20</f>
        <v>0</v>
      </c>
      <c r="I27" s="114" t="str">
        <f t="shared" si="17"/>
        <v>-</v>
      </c>
      <c r="J27" s="113">
        <f>'Cash Flow - Y2'!F20</f>
        <v>0</v>
      </c>
      <c r="K27" s="114" t="str">
        <f t="shared" si="18"/>
        <v>-</v>
      </c>
      <c r="L27" s="113">
        <f>'Cash Flow - Y2'!G20</f>
        <v>0</v>
      </c>
      <c r="M27" s="114" t="str">
        <f t="shared" si="19"/>
        <v>-</v>
      </c>
      <c r="N27" s="113">
        <f>'Cash Flow - Y2'!H20</f>
        <v>0</v>
      </c>
      <c r="O27" s="114" t="str">
        <f t="shared" si="20"/>
        <v>-</v>
      </c>
      <c r="P27" s="113">
        <f>'Cash Flow - Y2'!I20</f>
        <v>0</v>
      </c>
      <c r="Q27" s="114" t="str">
        <f t="shared" si="21"/>
        <v>-</v>
      </c>
      <c r="R27" s="113">
        <f>'Cash Flow - Y2'!J20</f>
        <v>0</v>
      </c>
      <c r="S27" s="114" t="str">
        <f t="shared" si="22"/>
        <v>-</v>
      </c>
      <c r="T27" s="113">
        <f>'Cash Flow - Y2'!K20</f>
        <v>0</v>
      </c>
      <c r="U27" s="114" t="str">
        <f t="shared" si="23"/>
        <v>-</v>
      </c>
      <c r="V27" s="113">
        <f>'Cash Flow - Y2'!L20</f>
        <v>0</v>
      </c>
      <c r="W27" s="114" t="str">
        <f t="shared" si="24"/>
        <v>-</v>
      </c>
      <c r="X27" s="113">
        <f>'Cash Flow - Y2'!M20</f>
        <v>0</v>
      </c>
      <c r="Y27" s="114" t="str">
        <f t="shared" si="25"/>
        <v>-</v>
      </c>
      <c r="Z27" s="113">
        <f>'Cash Flow - Y2'!N20</f>
        <v>0</v>
      </c>
      <c r="AA27" s="114" t="str">
        <f t="shared" si="26"/>
        <v>-</v>
      </c>
      <c r="AB27" s="113">
        <f t="shared" si="27"/>
        <v>0</v>
      </c>
      <c r="AC27" s="115" t="str">
        <f t="shared" si="28"/>
        <v>-</v>
      </c>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row>
    <row r="28" spans="1:53" s="4" customFormat="1" ht="16" customHeight="1" thickTop="1" thickBot="1" x14ac:dyDescent="0.2">
      <c r="A28" s="100"/>
      <c r="B28" s="132" t="s">
        <v>28</v>
      </c>
      <c r="C28" s="133"/>
      <c r="D28" s="130">
        <f>SUM(D17:D27)</f>
        <v>0</v>
      </c>
      <c r="E28" s="131" t="str">
        <f t="shared" ref="E28" si="29">IF(D14=0,"-",(D28*100)/D14)</f>
        <v>-</v>
      </c>
      <c r="F28" s="130">
        <f>SUM(F17:F27)</f>
        <v>0</v>
      </c>
      <c r="G28" s="131" t="str">
        <f>IF(F14=0,"-",(F28*100)/F14)</f>
        <v>-</v>
      </c>
      <c r="H28" s="130">
        <f>SUM(H17:H27)</f>
        <v>0</v>
      </c>
      <c r="I28" s="131" t="str">
        <f>IF(H14=0,"-",(H28*100)/H14)</f>
        <v>-</v>
      </c>
      <c r="J28" s="130">
        <f>SUM(J17:J27)</f>
        <v>0</v>
      </c>
      <c r="K28" s="131" t="str">
        <f>IF(J14=0,"-",(J28*100)/J14)</f>
        <v>-</v>
      </c>
      <c r="L28" s="130">
        <f>SUM(L17:L27)</f>
        <v>0</v>
      </c>
      <c r="M28" s="131" t="str">
        <f>IF(L14=0,"-",(L28*100)/L14)</f>
        <v>-</v>
      </c>
      <c r="N28" s="130">
        <f>SUM(N17:N27)</f>
        <v>0</v>
      </c>
      <c r="O28" s="131" t="str">
        <f>IF(N14=0,"-",(N28*100)/N14)</f>
        <v>-</v>
      </c>
      <c r="P28" s="130">
        <f>SUM(P17:P27)</f>
        <v>0</v>
      </c>
      <c r="Q28" s="131" t="str">
        <f>IF(P14=0,"-",(P28*100)/P14)</f>
        <v>-</v>
      </c>
      <c r="R28" s="130">
        <f>SUM(R17:R27)</f>
        <v>0</v>
      </c>
      <c r="S28" s="131" t="str">
        <f>IF(R14=0,"-",(R28*100)/R14)</f>
        <v>-</v>
      </c>
      <c r="T28" s="130">
        <f>SUM(T17:T27)</f>
        <v>0</v>
      </c>
      <c r="U28" s="131" t="str">
        <f>IF(T14=0,"-",(T28*100)/T14)</f>
        <v>-</v>
      </c>
      <c r="V28" s="130">
        <f>SUM(V17:V27)</f>
        <v>0</v>
      </c>
      <c r="W28" s="131" t="str">
        <f>IF(V14=0,"-",(V28*100)/V14)</f>
        <v>-</v>
      </c>
      <c r="X28" s="130">
        <f>SUM(X17:X27)</f>
        <v>0</v>
      </c>
      <c r="Y28" s="131" t="str">
        <f>IF(X14=0,"-",(X28*100)/X14)</f>
        <v>-</v>
      </c>
      <c r="Z28" s="130">
        <f>SUM(Z17:Z27)</f>
        <v>0</v>
      </c>
      <c r="AA28" s="131" t="str">
        <f>IF(Z14=0,"-",(Z28*100)/Z14)</f>
        <v>-</v>
      </c>
      <c r="AB28" s="161">
        <f>SUM(AB17:AB27)</f>
        <v>0</v>
      </c>
      <c r="AC28" s="162" t="str">
        <f>IF(AB14=0,"-",(AB28*100)/AB14)</f>
        <v>-</v>
      </c>
      <c r="AD28" s="102"/>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row>
    <row r="29" spans="1:53" s="4" customFormat="1" ht="16" customHeight="1" thickTop="1" thickBot="1" x14ac:dyDescent="0.2">
      <c r="A29" s="100"/>
      <c r="B29" s="132" t="s">
        <v>29</v>
      </c>
      <c r="C29" s="133"/>
      <c r="D29" s="130">
        <f>D14-D28</f>
        <v>0</v>
      </c>
      <c r="E29" s="131" t="str">
        <f>IF(D14=0,"-",(D29*100)/D14)</f>
        <v>-</v>
      </c>
      <c r="F29" s="130">
        <f>F14-F28</f>
        <v>0</v>
      </c>
      <c r="G29" s="131" t="str">
        <f>IF(F14=0,"-",(F29*100)/F14)</f>
        <v>-</v>
      </c>
      <c r="H29" s="130">
        <f>H14-H28</f>
        <v>0</v>
      </c>
      <c r="I29" s="131" t="str">
        <f>IF(H14=0,"-",(H29*100)/H14)</f>
        <v>-</v>
      </c>
      <c r="J29" s="130">
        <f>J14-J28</f>
        <v>0</v>
      </c>
      <c r="K29" s="131" t="str">
        <f>IF(J14=0,"-",(J29*100)/J14)</f>
        <v>-</v>
      </c>
      <c r="L29" s="130">
        <f>L14-L28</f>
        <v>0</v>
      </c>
      <c r="M29" s="131" t="str">
        <f>IF(L14=0,"-",(L29*100)/L14)</f>
        <v>-</v>
      </c>
      <c r="N29" s="130">
        <f>N14-N28</f>
        <v>0</v>
      </c>
      <c r="O29" s="131" t="str">
        <f>IF(N14=0,"-",(N29*100)/N14)</f>
        <v>-</v>
      </c>
      <c r="P29" s="130">
        <f>P14-P28</f>
        <v>0</v>
      </c>
      <c r="Q29" s="131" t="str">
        <f>IF(P14=0,"-",(P29*100)/P14)</f>
        <v>-</v>
      </c>
      <c r="R29" s="130">
        <f>R14-R28</f>
        <v>0</v>
      </c>
      <c r="S29" s="131" t="str">
        <f>IF(R14=0,"-",(R29*100)/R14)</f>
        <v>-</v>
      </c>
      <c r="T29" s="130">
        <f>T14-T28</f>
        <v>0</v>
      </c>
      <c r="U29" s="131" t="str">
        <f>IF(T14=0,"-",(T29*100)/T14)</f>
        <v>-</v>
      </c>
      <c r="V29" s="130">
        <f>V14-V28</f>
        <v>0</v>
      </c>
      <c r="W29" s="131" t="str">
        <f>IF(V14=0,"-",(V29*100)/V14)</f>
        <v>-</v>
      </c>
      <c r="X29" s="130">
        <f>X14-X28</f>
        <v>0</v>
      </c>
      <c r="Y29" s="131" t="str">
        <f>IF(X14=0,"-",(X29*100)/X14)</f>
        <v>-</v>
      </c>
      <c r="Z29" s="130">
        <f>Z14-Z28</f>
        <v>0</v>
      </c>
      <c r="AA29" s="131" t="str">
        <f>IF(Z14=0,"-",(Z29*100)/Z14)</f>
        <v>-</v>
      </c>
      <c r="AB29" s="161">
        <f>AB14-AB28</f>
        <v>0</v>
      </c>
      <c r="AC29" s="162" t="str">
        <f>IF(AB14=0,"-",(AB29*100)/AB14)</f>
        <v>-</v>
      </c>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row>
    <row r="30" spans="1:53" s="101" customFormat="1" ht="8" customHeight="1" x14ac:dyDescent="0.15">
      <c r="B30" s="107"/>
      <c r="E30" s="108"/>
      <c r="G30" s="108"/>
      <c r="I30" s="108"/>
      <c r="K30" s="108"/>
      <c r="M30" s="108"/>
      <c r="O30" s="108"/>
      <c r="Q30" s="108"/>
      <c r="S30" s="108"/>
      <c r="U30" s="108"/>
      <c r="W30" s="108"/>
      <c r="Y30" s="108"/>
      <c r="AA30" s="108"/>
      <c r="AC30" s="109"/>
    </row>
    <row r="31" spans="1:53" s="4" customFormat="1" ht="16" customHeight="1" x14ac:dyDescent="0.15">
      <c r="A31" s="100"/>
      <c r="B31" s="192" t="s">
        <v>30</v>
      </c>
      <c r="C31" s="184"/>
      <c r="D31" s="184"/>
      <c r="E31" s="195"/>
      <c r="F31" s="184"/>
      <c r="G31" s="195"/>
      <c r="H31" s="184"/>
      <c r="I31" s="195"/>
      <c r="J31" s="184"/>
      <c r="K31" s="195"/>
      <c r="L31" s="184"/>
      <c r="M31" s="195"/>
      <c r="N31" s="184"/>
      <c r="O31" s="195"/>
      <c r="P31" s="184"/>
      <c r="Q31" s="195"/>
      <c r="R31" s="184"/>
      <c r="S31" s="195"/>
      <c r="T31" s="184"/>
      <c r="U31" s="195"/>
      <c r="V31" s="184"/>
      <c r="W31" s="195"/>
      <c r="X31" s="184"/>
      <c r="Y31" s="195"/>
      <c r="Z31" s="184"/>
      <c r="AA31" s="195"/>
      <c r="AB31" s="184"/>
      <c r="AC31" s="124"/>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row>
    <row r="32" spans="1:53" s="4" customFormat="1" ht="17.25" customHeight="1" x14ac:dyDescent="0.15">
      <c r="A32" s="100"/>
      <c r="B32" s="111" t="s">
        <v>31</v>
      </c>
      <c r="C32" s="112"/>
      <c r="D32" s="113">
        <v>0</v>
      </c>
      <c r="E32" s="114" t="str">
        <f>IF($D$14=0,"-",(D32*100)/$D$14)</f>
        <v>-</v>
      </c>
      <c r="F32" s="113">
        <v>0</v>
      </c>
      <c r="G32" s="114" t="str">
        <f>IF(F$14=0,"-",(F32*100)/F$14)</f>
        <v>-</v>
      </c>
      <c r="H32" s="113">
        <v>0</v>
      </c>
      <c r="I32" s="114" t="str">
        <f>IF(H$14=0,"-",(H32*100)/H$14)</f>
        <v>-</v>
      </c>
      <c r="J32" s="113">
        <v>0</v>
      </c>
      <c r="K32" s="114" t="str">
        <f>IF(J$14=0,"-",(J32*100)/J$14)</f>
        <v>-</v>
      </c>
      <c r="L32" s="113">
        <v>0</v>
      </c>
      <c r="M32" s="114" t="str">
        <f>IF(L$14=0,"-",(L32*100)/L$14)</f>
        <v>-</v>
      </c>
      <c r="N32" s="113">
        <v>0</v>
      </c>
      <c r="O32" s="114" t="str">
        <f>IF(N$14=0,"-",(N32*100)/N$14)</f>
        <v>-</v>
      </c>
      <c r="P32" s="113">
        <v>0</v>
      </c>
      <c r="Q32" s="114" t="str">
        <f>IF(P$14=0,"-",(P32*100)/P$14)</f>
        <v>-</v>
      </c>
      <c r="R32" s="113">
        <v>0</v>
      </c>
      <c r="S32" s="114" t="str">
        <f>IF(R$14=0,"-",(R32*100)/R$14)</f>
        <v>-</v>
      </c>
      <c r="T32" s="113">
        <v>0</v>
      </c>
      <c r="U32" s="114" t="str">
        <f>IF(T$14=0,"-",(T32*100)/T$14)</f>
        <v>-</v>
      </c>
      <c r="V32" s="113">
        <v>0</v>
      </c>
      <c r="W32" s="114" t="str">
        <f>IF(V$14=0,"-",(V32*100)/V$14)</f>
        <v>-</v>
      </c>
      <c r="X32" s="113">
        <v>0</v>
      </c>
      <c r="Y32" s="114" t="str">
        <f>IF(X$14=0,"-",(X32*100)/X$14)</f>
        <v>-</v>
      </c>
      <c r="Z32" s="113">
        <v>0</v>
      </c>
      <c r="AA32" s="114" t="str">
        <f>IF(Z$14=0,"-",(Z32*100)/Z$14)</f>
        <v>-</v>
      </c>
      <c r="AB32" s="113">
        <f>SUM(D32+F32+H32+J32+L32+N32+P32+R32+T32+V32+X32+Z32)</f>
        <v>0</v>
      </c>
      <c r="AC32" s="115" t="str">
        <f>IF(AB$14=0,"-",(AB32*100)/AB$14)</f>
        <v>-</v>
      </c>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row>
    <row r="33" spans="1:53" s="4" customFormat="1" ht="17.25" customHeight="1" x14ac:dyDescent="0.15">
      <c r="A33" s="100"/>
      <c r="B33" s="111" t="s">
        <v>27</v>
      </c>
      <c r="C33" s="112"/>
      <c r="D33" s="113">
        <v>0</v>
      </c>
      <c r="E33" s="114" t="str">
        <f>IF($D$14=0,"-",(D33*100)/$D$14)</f>
        <v>-</v>
      </c>
      <c r="F33" s="113">
        <v>0</v>
      </c>
      <c r="G33" s="114" t="str">
        <f t="shared" ref="G33:G56" si="30">IF(F$14=0,"-",(F33*100)/F$14)</f>
        <v>-</v>
      </c>
      <c r="H33" s="113">
        <v>0</v>
      </c>
      <c r="I33" s="114" t="str">
        <f t="shared" ref="I33:I56" si="31">IF(H$14=0,"-",(H33*100)/H$14)</f>
        <v>-</v>
      </c>
      <c r="J33" s="113">
        <v>0</v>
      </c>
      <c r="K33" s="114" t="str">
        <f t="shared" ref="K33:K56" si="32">IF(J$14=0,"-",(J33*100)/J$14)</f>
        <v>-</v>
      </c>
      <c r="L33" s="113">
        <v>0</v>
      </c>
      <c r="M33" s="114" t="str">
        <f t="shared" ref="M33:M56" si="33">IF(L$14=0,"-",(L33*100)/L$14)</f>
        <v>-</v>
      </c>
      <c r="N33" s="113">
        <v>0</v>
      </c>
      <c r="O33" s="114" t="str">
        <f t="shared" ref="O33:O56" si="34">IF(N$14=0,"-",(N33*100)/N$14)</f>
        <v>-</v>
      </c>
      <c r="P33" s="113">
        <v>0</v>
      </c>
      <c r="Q33" s="114" t="str">
        <f t="shared" ref="Q33:Q56" si="35">IF(P$14=0,"-",(P33*100)/P$14)</f>
        <v>-</v>
      </c>
      <c r="R33" s="113">
        <v>0</v>
      </c>
      <c r="S33" s="114" t="str">
        <f t="shared" ref="S33:S56" si="36">IF(R$14=0,"-",(R33*100)/R$14)</f>
        <v>-</v>
      </c>
      <c r="T33" s="113">
        <v>0</v>
      </c>
      <c r="U33" s="114" t="str">
        <f t="shared" ref="U33:U56" si="37">IF(T$14=0,"-",(T33*100)/T$14)</f>
        <v>-</v>
      </c>
      <c r="V33" s="113">
        <v>0</v>
      </c>
      <c r="W33" s="114" t="str">
        <f t="shared" ref="W33:W56" si="38">IF(V$14=0,"-",(V33*100)/V$14)</f>
        <v>-</v>
      </c>
      <c r="X33" s="113">
        <v>0</v>
      </c>
      <c r="Y33" s="114" t="str">
        <f t="shared" ref="Y33:Y56" si="39">IF(X$14=0,"-",(X33*100)/X$14)</f>
        <v>-</v>
      </c>
      <c r="Z33" s="113">
        <v>0</v>
      </c>
      <c r="AA33" s="114" t="str">
        <f t="shared" ref="AA33:AA56" si="40">IF(Z$14=0,"-",(Z33*100)/Z$14)</f>
        <v>-</v>
      </c>
      <c r="AB33" s="113">
        <f t="shared" ref="AB33:AB53" si="41">SUM(D33+F33+H33+J33+L33+N33+P33+R33+T33+V33+X33+Z33)</f>
        <v>0</v>
      </c>
      <c r="AC33" s="115" t="str">
        <f t="shared" ref="AC33:AC56" si="42">IF(AB$14=0,"-",(AB33*100)/AB$14)</f>
        <v>-</v>
      </c>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row>
    <row r="34" spans="1:53" s="4" customFormat="1" ht="17.25" customHeight="1" x14ac:dyDescent="0.15">
      <c r="A34" s="100"/>
      <c r="B34" s="111" t="s">
        <v>164</v>
      </c>
      <c r="C34" s="112"/>
      <c r="D34" s="113">
        <f>'Cash Flow - Y2'!C21</f>
        <v>0</v>
      </c>
      <c r="E34" s="114" t="str">
        <f t="shared" ref="E34:E56" si="43">IF($D$14=0,"-",(D34*100)/$D$14)</f>
        <v>-</v>
      </c>
      <c r="F34" s="113">
        <f>'Cash Flow - Y2'!D21</f>
        <v>0</v>
      </c>
      <c r="G34" s="114" t="str">
        <f t="shared" si="30"/>
        <v>-</v>
      </c>
      <c r="H34" s="113">
        <f>'Cash Flow - Y2'!E21</f>
        <v>0</v>
      </c>
      <c r="I34" s="114" t="str">
        <f t="shared" si="31"/>
        <v>-</v>
      </c>
      <c r="J34" s="113">
        <f>'Cash Flow - Y2'!F21</f>
        <v>0</v>
      </c>
      <c r="K34" s="114" t="str">
        <f t="shared" si="32"/>
        <v>-</v>
      </c>
      <c r="L34" s="113">
        <f>'Cash Flow - Y2'!G21</f>
        <v>0</v>
      </c>
      <c r="M34" s="114" t="str">
        <f t="shared" si="33"/>
        <v>-</v>
      </c>
      <c r="N34" s="113">
        <f>'Cash Flow - Y2'!H21</f>
        <v>0</v>
      </c>
      <c r="O34" s="114" t="str">
        <f t="shared" si="34"/>
        <v>-</v>
      </c>
      <c r="P34" s="113">
        <f>'Cash Flow - Y2'!I21</f>
        <v>0</v>
      </c>
      <c r="Q34" s="114" t="str">
        <f t="shared" si="35"/>
        <v>-</v>
      </c>
      <c r="R34" s="113">
        <f>'Cash Flow - Y2'!J21</f>
        <v>0</v>
      </c>
      <c r="S34" s="114" t="str">
        <f t="shared" si="36"/>
        <v>-</v>
      </c>
      <c r="T34" s="113">
        <f>'Cash Flow - Y2'!K21</f>
        <v>0</v>
      </c>
      <c r="U34" s="114" t="str">
        <f t="shared" si="37"/>
        <v>-</v>
      </c>
      <c r="V34" s="113">
        <f>'Cash Flow - Y2'!L21</f>
        <v>0</v>
      </c>
      <c r="W34" s="114" t="str">
        <f t="shared" si="38"/>
        <v>-</v>
      </c>
      <c r="X34" s="113">
        <f>'Cash Flow - Y2'!M21</f>
        <v>0</v>
      </c>
      <c r="Y34" s="114" t="str">
        <f t="shared" si="39"/>
        <v>-</v>
      </c>
      <c r="Z34" s="113">
        <f>'Cash Flow - Y2'!N21</f>
        <v>0</v>
      </c>
      <c r="AA34" s="114" t="str">
        <f t="shared" si="40"/>
        <v>-</v>
      </c>
      <c r="AB34" s="113">
        <f t="shared" si="41"/>
        <v>0</v>
      </c>
      <c r="AC34" s="115" t="str">
        <f t="shared" si="42"/>
        <v>-</v>
      </c>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row>
    <row r="35" spans="1:53" s="4" customFormat="1" ht="17.25" customHeight="1" x14ac:dyDescent="0.15">
      <c r="A35" s="100"/>
      <c r="B35" s="111" t="s">
        <v>32</v>
      </c>
      <c r="C35" s="112"/>
      <c r="D35" s="113">
        <f>'Cash Flow - Y2'!C22</f>
        <v>0</v>
      </c>
      <c r="E35" s="114" t="str">
        <f t="shared" si="43"/>
        <v>-</v>
      </c>
      <c r="F35" s="113">
        <f>'Cash Flow - Y2'!D22</f>
        <v>0</v>
      </c>
      <c r="G35" s="114" t="str">
        <f t="shared" si="30"/>
        <v>-</v>
      </c>
      <c r="H35" s="113">
        <f>'Cash Flow - Y2'!E22</f>
        <v>0</v>
      </c>
      <c r="I35" s="114" t="str">
        <f t="shared" si="31"/>
        <v>-</v>
      </c>
      <c r="J35" s="113">
        <f>'Cash Flow - Y2'!F22</f>
        <v>0</v>
      </c>
      <c r="K35" s="114" t="str">
        <f t="shared" si="32"/>
        <v>-</v>
      </c>
      <c r="L35" s="113">
        <f>'Cash Flow - Y2'!G22</f>
        <v>0</v>
      </c>
      <c r="M35" s="114" t="str">
        <f t="shared" si="33"/>
        <v>-</v>
      </c>
      <c r="N35" s="113">
        <f>'Cash Flow - Y2'!H22</f>
        <v>0</v>
      </c>
      <c r="O35" s="114" t="str">
        <f t="shared" si="34"/>
        <v>-</v>
      </c>
      <c r="P35" s="113">
        <f>'Cash Flow - Y2'!I22</f>
        <v>0</v>
      </c>
      <c r="Q35" s="114" t="str">
        <f t="shared" si="35"/>
        <v>-</v>
      </c>
      <c r="R35" s="113">
        <f>'Cash Flow - Y2'!J22</f>
        <v>0</v>
      </c>
      <c r="S35" s="114" t="str">
        <f t="shared" si="36"/>
        <v>-</v>
      </c>
      <c r="T35" s="113">
        <f>'Cash Flow - Y2'!K22</f>
        <v>0</v>
      </c>
      <c r="U35" s="114" t="str">
        <f t="shared" si="37"/>
        <v>-</v>
      </c>
      <c r="V35" s="113">
        <f>'Cash Flow - Y2'!L22</f>
        <v>0</v>
      </c>
      <c r="W35" s="114" t="str">
        <f t="shared" si="38"/>
        <v>-</v>
      </c>
      <c r="X35" s="113">
        <f>'Cash Flow - Y2'!M22</f>
        <v>0</v>
      </c>
      <c r="Y35" s="114" t="str">
        <f t="shared" si="39"/>
        <v>-</v>
      </c>
      <c r="Z35" s="113">
        <f>'Cash Flow - Y2'!N22</f>
        <v>0</v>
      </c>
      <c r="AA35" s="114" t="str">
        <f t="shared" si="40"/>
        <v>-</v>
      </c>
      <c r="AB35" s="113">
        <f t="shared" si="41"/>
        <v>0</v>
      </c>
      <c r="AC35" s="115" t="str">
        <f t="shared" si="42"/>
        <v>-</v>
      </c>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row>
    <row r="36" spans="1:53" s="4" customFormat="1" ht="17.25" customHeight="1" x14ac:dyDescent="0.15">
      <c r="A36" s="100"/>
      <c r="B36" s="111" t="s">
        <v>33</v>
      </c>
      <c r="C36" s="112"/>
      <c r="D36" s="113">
        <f>'Cash Flow - Y2'!C23</f>
        <v>0</v>
      </c>
      <c r="E36" s="114" t="str">
        <f t="shared" si="43"/>
        <v>-</v>
      </c>
      <c r="F36" s="113">
        <f>'Cash Flow - Y2'!D23</f>
        <v>0</v>
      </c>
      <c r="G36" s="114" t="str">
        <f t="shared" si="30"/>
        <v>-</v>
      </c>
      <c r="H36" s="113">
        <f>'Cash Flow - Y2'!E23</f>
        <v>0</v>
      </c>
      <c r="I36" s="114" t="str">
        <f t="shared" si="31"/>
        <v>-</v>
      </c>
      <c r="J36" s="113">
        <f>'Cash Flow - Y2'!F23</f>
        <v>0</v>
      </c>
      <c r="K36" s="114" t="str">
        <f t="shared" si="32"/>
        <v>-</v>
      </c>
      <c r="L36" s="113">
        <f>'Cash Flow - Y2'!G23</f>
        <v>0</v>
      </c>
      <c r="M36" s="114" t="str">
        <f t="shared" si="33"/>
        <v>-</v>
      </c>
      <c r="N36" s="113">
        <f>'Cash Flow - Y2'!H23</f>
        <v>0</v>
      </c>
      <c r="O36" s="114" t="str">
        <f t="shared" si="34"/>
        <v>-</v>
      </c>
      <c r="P36" s="113">
        <f>'Cash Flow - Y2'!I23</f>
        <v>0</v>
      </c>
      <c r="Q36" s="114" t="str">
        <f t="shared" si="35"/>
        <v>-</v>
      </c>
      <c r="R36" s="113">
        <f>'Cash Flow - Y2'!J23</f>
        <v>0</v>
      </c>
      <c r="S36" s="114" t="str">
        <f t="shared" si="36"/>
        <v>-</v>
      </c>
      <c r="T36" s="113">
        <f>'Cash Flow - Y2'!K23</f>
        <v>0</v>
      </c>
      <c r="U36" s="114" t="str">
        <f t="shared" si="37"/>
        <v>-</v>
      </c>
      <c r="V36" s="113">
        <f>'Cash Flow - Y2'!L23</f>
        <v>0</v>
      </c>
      <c r="W36" s="114" t="str">
        <f t="shared" si="38"/>
        <v>-</v>
      </c>
      <c r="X36" s="113">
        <f>'Cash Flow - Y2'!M23</f>
        <v>0</v>
      </c>
      <c r="Y36" s="114" t="str">
        <f t="shared" si="39"/>
        <v>-</v>
      </c>
      <c r="Z36" s="113">
        <f>'Cash Flow - Y2'!N23</f>
        <v>0</v>
      </c>
      <c r="AA36" s="114" t="str">
        <f t="shared" si="40"/>
        <v>-</v>
      </c>
      <c r="AB36" s="113">
        <f t="shared" si="41"/>
        <v>0</v>
      </c>
      <c r="AC36" s="115" t="str">
        <f t="shared" si="42"/>
        <v>-</v>
      </c>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row>
    <row r="37" spans="1:53" s="4" customFormat="1" ht="17.25" customHeight="1" x14ac:dyDescent="0.15">
      <c r="A37" s="100"/>
      <c r="B37" s="111" t="s">
        <v>3</v>
      </c>
      <c r="C37" s="112"/>
      <c r="D37" s="113">
        <f>'Cash Flow - Y2'!C24</f>
        <v>0</v>
      </c>
      <c r="E37" s="114" t="str">
        <f t="shared" si="43"/>
        <v>-</v>
      </c>
      <c r="F37" s="113">
        <f>'Cash Flow - Y2'!D24</f>
        <v>0</v>
      </c>
      <c r="G37" s="114" t="str">
        <f t="shared" si="30"/>
        <v>-</v>
      </c>
      <c r="H37" s="113">
        <f>'Cash Flow - Y2'!E24</f>
        <v>0</v>
      </c>
      <c r="I37" s="114" t="str">
        <f t="shared" si="31"/>
        <v>-</v>
      </c>
      <c r="J37" s="113">
        <f>'Cash Flow - Y2'!F24</f>
        <v>0</v>
      </c>
      <c r="K37" s="114" t="str">
        <f t="shared" si="32"/>
        <v>-</v>
      </c>
      <c r="L37" s="113">
        <f>'Cash Flow - Y2'!G24</f>
        <v>0</v>
      </c>
      <c r="M37" s="114" t="str">
        <f t="shared" si="33"/>
        <v>-</v>
      </c>
      <c r="N37" s="113">
        <f>'Cash Flow - Y2'!H24</f>
        <v>0</v>
      </c>
      <c r="O37" s="114" t="str">
        <f t="shared" si="34"/>
        <v>-</v>
      </c>
      <c r="P37" s="113">
        <f>'Cash Flow - Y2'!I24</f>
        <v>0</v>
      </c>
      <c r="Q37" s="114" t="str">
        <f t="shared" si="35"/>
        <v>-</v>
      </c>
      <c r="R37" s="113">
        <f>'Cash Flow - Y2'!J24</f>
        <v>0</v>
      </c>
      <c r="S37" s="114" t="str">
        <f t="shared" si="36"/>
        <v>-</v>
      </c>
      <c r="T37" s="113">
        <f>'Cash Flow - Y2'!K24</f>
        <v>0</v>
      </c>
      <c r="U37" s="114" t="str">
        <f t="shared" si="37"/>
        <v>-</v>
      </c>
      <c r="V37" s="113">
        <f>'Cash Flow - Y2'!L24</f>
        <v>0</v>
      </c>
      <c r="W37" s="114" t="str">
        <f t="shared" si="38"/>
        <v>-</v>
      </c>
      <c r="X37" s="113">
        <f>'Cash Flow - Y2'!M24</f>
        <v>0</v>
      </c>
      <c r="Y37" s="114" t="str">
        <f t="shared" si="39"/>
        <v>-</v>
      </c>
      <c r="Z37" s="113">
        <f>'Cash Flow - Y2'!N24</f>
        <v>0</v>
      </c>
      <c r="AA37" s="114" t="str">
        <f t="shared" si="40"/>
        <v>-</v>
      </c>
      <c r="AB37" s="113">
        <f t="shared" si="41"/>
        <v>0</v>
      </c>
      <c r="AC37" s="115" t="str">
        <f t="shared" si="42"/>
        <v>-</v>
      </c>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row>
    <row r="38" spans="1:53" s="4" customFormat="1" ht="17.25" customHeight="1" x14ac:dyDescent="0.15">
      <c r="A38" s="100"/>
      <c r="B38" s="111" t="s">
        <v>4</v>
      </c>
      <c r="C38" s="112"/>
      <c r="D38" s="113">
        <f>'Cash Flow - Y2'!C25</f>
        <v>0</v>
      </c>
      <c r="E38" s="114" t="str">
        <f t="shared" si="43"/>
        <v>-</v>
      </c>
      <c r="F38" s="113">
        <f>'Cash Flow - Y2'!D25</f>
        <v>0</v>
      </c>
      <c r="G38" s="114" t="str">
        <f t="shared" si="30"/>
        <v>-</v>
      </c>
      <c r="H38" s="113">
        <f>'Cash Flow - Y2'!E25</f>
        <v>0</v>
      </c>
      <c r="I38" s="114" t="str">
        <f t="shared" si="31"/>
        <v>-</v>
      </c>
      <c r="J38" s="113">
        <f>'Cash Flow - Y2'!F25</f>
        <v>0</v>
      </c>
      <c r="K38" s="114" t="str">
        <f t="shared" si="32"/>
        <v>-</v>
      </c>
      <c r="L38" s="113">
        <f>'Cash Flow - Y2'!G25</f>
        <v>0</v>
      </c>
      <c r="M38" s="114" t="str">
        <f t="shared" si="33"/>
        <v>-</v>
      </c>
      <c r="N38" s="113">
        <f>'Cash Flow - Y2'!H25</f>
        <v>0</v>
      </c>
      <c r="O38" s="114" t="str">
        <f t="shared" si="34"/>
        <v>-</v>
      </c>
      <c r="P38" s="113">
        <f>'Cash Flow - Y2'!I25</f>
        <v>0</v>
      </c>
      <c r="Q38" s="114" t="str">
        <f t="shared" si="35"/>
        <v>-</v>
      </c>
      <c r="R38" s="113">
        <f>'Cash Flow - Y2'!J25</f>
        <v>0</v>
      </c>
      <c r="S38" s="114" t="str">
        <f t="shared" si="36"/>
        <v>-</v>
      </c>
      <c r="T38" s="113">
        <f>'Cash Flow - Y2'!K25</f>
        <v>0</v>
      </c>
      <c r="U38" s="114" t="str">
        <f t="shared" si="37"/>
        <v>-</v>
      </c>
      <c r="V38" s="113">
        <f>'Cash Flow - Y2'!L25</f>
        <v>0</v>
      </c>
      <c r="W38" s="114" t="str">
        <f t="shared" si="38"/>
        <v>-</v>
      </c>
      <c r="X38" s="113">
        <f>'Cash Flow - Y2'!M25</f>
        <v>0</v>
      </c>
      <c r="Y38" s="114" t="str">
        <f t="shared" si="39"/>
        <v>-</v>
      </c>
      <c r="Z38" s="113">
        <f>'Cash Flow - Y2'!N25</f>
        <v>0</v>
      </c>
      <c r="AA38" s="114" t="str">
        <f t="shared" si="40"/>
        <v>-</v>
      </c>
      <c r="AB38" s="113">
        <f t="shared" si="41"/>
        <v>0</v>
      </c>
      <c r="AC38" s="115" t="str">
        <f t="shared" si="42"/>
        <v>-</v>
      </c>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row>
    <row r="39" spans="1:53" s="4" customFormat="1" ht="17.25" customHeight="1" x14ac:dyDescent="0.15">
      <c r="A39" s="100"/>
      <c r="B39" s="111" t="s">
        <v>5</v>
      </c>
      <c r="C39" s="112"/>
      <c r="D39" s="113">
        <f>'Cash Flow - Y2'!C26</f>
        <v>0</v>
      </c>
      <c r="E39" s="114" t="str">
        <f t="shared" si="43"/>
        <v>-</v>
      </c>
      <c r="F39" s="113">
        <f>'Cash Flow - Y2'!D26</f>
        <v>0</v>
      </c>
      <c r="G39" s="114" t="str">
        <f t="shared" si="30"/>
        <v>-</v>
      </c>
      <c r="H39" s="113">
        <f>'Cash Flow - Y2'!E26</f>
        <v>0</v>
      </c>
      <c r="I39" s="114" t="str">
        <f t="shared" si="31"/>
        <v>-</v>
      </c>
      <c r="J39" s="113">
        <f>'Cash Flow - Y2'!F26</f>
        <v>0</v>
      </c>
      <c r="K39" s="114" t="str">
        <f t="shared" si="32"/>
        <v>-</v>
      </c>
      <c r="L39" s="113">
        <f>'Cash Flow - Y2'!G26</f>
        <v>0</v>
      </c>
      <c r="M39" s="114" t="str">
        <f t="shared" si="33"/>
        <v>-</v>
      </c>
      <c r="N39" s="113">
        <f>'Cash Flow - Y2'!H26</f>
        <v>0</v>
      </c>
      <c r="O39" s="114" t="str">
        <f t="shared" si="34"/>
        <v>-</v>
      </c>
      <c r="P39" s="113">
        <f>'Cash Flow - Y2'!I26</f>
        <v>0</v>
      </c>
      <c r="Q39" s="114" t="str">
        <f t="shared" si="35"/>
        <v>-</v>
      </c>
      <c r="R39" s="113">
        <f>'Cash Flow - Y2'!J26</f>
        <v>0</v>
      </c>
      <c r="S39" s="114" t="str">
        <f t="shared" si="36"/>
        <v>-</v>
      </c>
      <c r="T39" s="113">
        <f>'Cash Flow - Y2'!K26</f>
        <v>0</v>
      </c>
      <c r="U39" s="114" t="str">
        <f t="shared" si="37"/>
        <v>-</v>
      </c>
      <c r="V39" s="113">
        <f>'Cash Flow - Y2'!L26</f>
        <v>0</v>
      </c>
      <c r="W39" s="114" t="str">
        <f t="shared" si="38"/>
        <v>-</v>
      </c>
      <c r="X39" s="113">
        <f>'Cash Flow - Y2'!M26</f>
        <v>0</v>
      </c>
      <c r="Y39" s="114" t="str">
        <f t="shared" si="39"/>
        <v>-</v>
      </c>
      <c r="Z39" s="113">
        <f>'Cash Flow - Y2'!N26</f>
        <v>0</v>
      </c>
      <c r="AA39" s="114" t="str">
        <f t="shared" si="40"/>
        <v>-</v>
      </c>
      <c r="AB39" s="113">
        <f t="shared" si="41"/>
        <v>0</v>
      </c>
      <c r="AC39" s="115" t="str">
        <f t="shared" si="42"/>
        <v>-</v>
      </c>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row>
    <row r="40" spans="1:53" s="4" customFormat="1" ht="17.25" customHeight="1" x14ac:dyDescent="0.15">
      <c r="A40" s="100"/>
      <c r="B40" s="111" t="s">
        <v>34</v>
      </c>
      <c r="C40" s="112"/>
      <c r="D40" s="113">
        <f>'Cash Flow - Y2'!C27</f>
        <v>0</v>
      </c>
      <c r="E40" s="114" t="str">
        <f t="shared" si="43"/>
        <v>-</v>
      </c>
      <c r="F40" s="113">
        <f>'Cash Flow - Y2'!D27</f>
        <v>0</v>
      </c>
      <c r="G40" s="114" t="str">
        <f t="shared" si="30"/>
        <v>-</v>
      </c>
      <c r="H40" s="113">
        <f>'Cash Flow - Y2'!E27</f>
        <v>0</v>
      </c>
      <c r="I40" s="114" t="str">
        <f t="shared" si="31"/>
        <v>-</v>
      </c>
      <c r="J40" s="113">
        <f>'Cash Flow - Y2'!F27</f>
        <v>0</v>
      </c>
      <c r="K40" s="114" t="str">
        <f t="shared" si="32"/>
        <v>-</v>
      </c>
      <c r="L40" s="113">
        <f>'Cash Flow - Y2'!G27</f>
        <v>0</v>
      </c>
      <c r="M40" s="114" t="str">
        <f t="shared" si="33"/>
        <v>-</v>
      </c>
      <c r="N40" s="113">
        <f>'Cash Flow - Y2'!H27</f>
        <v>0</v>
      </c>
      <c r="O40" s="114" t="str">
        <f t="shared" si="34"/>
        <v>-</v>
      </c>
      <c r="P40" s="113">
        <f>'Cash Flow - Y2'!I27</f>
        <v>0</v>
      </c>
      <c r="Q40" s="114" t="str">
        <f t="shared" si="35"/>
        <v>-</v>
      </c>
      <c r="R40" s="113">
        <f>'Cash Flow - Y2'!J27</f>
        <v>0</v>
      </c>
      <c r="S40" s="114" t="str">
        <f t="shared" si="36"/>
        <v>-</v>
      </c>
      <c r="T40" s="113">
        <f>'Cash Flow - Y2'!K27</f>
        <v>0</v>
      </c>
      <c r="U40" s="114" t="str">
        <f t="shared" si="37"/>
        <v>-</v>
      </c>
      <c r="V40" s="113">
        <f>'Cash Flow - Y2'!L27</f>
        <v>0</v>
      </c>
      <c r="W40" s="114" t="str">
        <f t="shared" si="38"/>
        <v>-</v>
      </c>
      <c r="X40" s="113">
        <f>'Cash Flow - Y2'!M27</f>
        <v>0</v>
      </c>
      <c r="Y40" s="114" t="str">
        <f t="shared" si="39"/>
        <v>-</v>
      </c>
      <c r="Z40" s="113">
        <f>'Cash Flow - Y2'!N27</f>
        <v>0</v>
      </c>
      <c r="AA40" s="114" t="str">
        <f t="shared" si="40"/>
        <v>-</v>
      </c>
      <c r="AB40" s="113">
        <f t="shared" si="41"/>
        <v>0</v>
      </c>
      <c r="AC40" s="115" t="str">
        <f t="shared" si="42"/>
        <v>-</v>
      </c>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row>
    <row r="41" spans="1:53" s="4" customFormat="1" ht="17.25" customHeight="1" x14ac:dyDescent="0.15">
      <c r="A41" s="100"/>
      <c r="B41" s="111" t="s">
        <v>35</v>
      </c>
      <c r="C41" s="112"/>
      <c r="D41" s="113">
        <f>'Cash Flow - Y2'!C28</f>
        <v>0</v>
      </c>
      <c r="E41" s="114" t="str">
        <f t="shared" si="43"/>
        <v>-</v>
      </c>
      <c r="F41" s="113">
        <f>'Cash Flow - Y2'!D28</f>
        <v>0</v>
      </c>
      <c r="G41" s="114" t="str">
        <f t="shared" si="30"/>
        <v>-</v>
      </c>
      <c r="H41" s="113">
        <f>'Cash Flow - Y2'!E28</f>
        <v>0</v>
      </c>
      <c r="I41" s="114" t="str">
        <f t="shared" si="31"/>
        <v>-</v>
      </c>
      <c r="J41" s="113">
        <f>'Cash Flow - Y2'!F28</f>
        <v>0</v>
      </c>
      <c r="K41" s="114" t="str">
        <f t="shared" si="32"/>
        <v>-</v>
      </c>
      <c r="L41" s="113">
        <f>'Cash Flow - Y2'!G28</f>
        <v>0</v>
      </c>
      <c r="M41" s="114" t="str">
        <f t="shared" si="33"/>
        <v>-</v>
      </c>
      <c r="N41" s="113">
        <f>'Cash Flow - Y2'!H28</f>
        <v>0</v>
      </c>
      <c r="O41" s="114" t="str">
        <f t="shared" si="34"/>
        <v>-</v>
      </c>
      <c r="P41" s="113">
        <f>'Cash Flow - Y2'!I28</f>
        <v>0</v>
      </c>
      <c r="Q41" s="114" t="str">
        <f t="shared" si="35"/>
        <v>-</v>
      </c>
      <c r="R41" s="113">
        <f>'Cash Flow - Y2'!J28</f>
        <v>0</v>
      </c>
      <c r="S41" s="114" t="str">
        <f t="shared" si="36"/>
        <v>-</v>
      </c>
      <c r="T41" s="113">
        <f>'Cash Flow - Y2'!K28</f>
        <v>0</v>
      </c>
      <c r="U41" s="114" t="str">
        <f t="shared" si="37"/>
        <v>-</v>
      </c>
      <c r="V41" s="113">
        <f>'Cash Flow - Y2'!L28</f>
        <v>0</v>
      </c>
      <c r="W41" s="114" t="str">
        <f t="shared" si="38"/>
        <v>-</v>
      </c>
      <c r="X41" s="113">
        <f>'Cash Flow - Y2'!M28</f>
        <v>0</v>
      </c>
      <c r="Y41" s="114" t="str">
        <f t="shared" si="39"/>
        <v>-</v>
      </c>
      <c r="Z41" s="113">
        <f>'Cash Flow - Y2'!N28</f>
        <v>0</v>
      </c>
      <c r="AA41" s="114" t="str">
        <f t="shared" si="40"/>
        <v>-</v>
      </c>
      <c r="AB41" s="113">
        <f t="shared" si="41"/>
        <v>0</v>
      </c>
      <c r="AC41" s="115" t="str">
        <f t="shared" si="42"/>
        <v>-</v>
      </c>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row>
    <row r="42" spans="1:53" s="4" customFormat="1" ht="17.25" customHeight="1" x14ac:dyDescent="0.15">
      <c r="A42" s="100"/>
      <c r="B42" s="111" t="s">
        <v>36</v>
      </c>
      <c r="C42" s="112"/>
      <c r="D42" s="113">
        <f>'Cash Flow - Y2'!C29</f>
        <v>0</v>
      </c>
      <c r="E42" s="114" t="str">
        <f t="shared" si="43"/>
        <v>-</v>
      </c>
      <c r="F42" s="113">
        <f>'Cash Flow - Y2'!D29</f>
        <v>0</v>
      </c>
      <c r="G42" s="114" t="str">
        <f t="shared" si="30"/>
        <v>-</v>
      </c>
      <c r="H42" s="113">
        <f>'Cash Flow - Y2'!E29</f>
        <v>0</v>
      </c>
      <c r="I42" s="114" t="str">
        <f t="shared" si="31"/>
        <v>-</v>
      </c>
      <c r="J42" s="113">
        <f>'Cash Flow - Y2'!F29</f>
        <v>0</v>
      </c>
      <c r="K42" s="114" t="str">
        <f t="shared" si="32"/>
        <v>-</v>
      </c>
      <c r="L42" s="113">
        <f>'Cash Flow - Y2'!G29</f>
        <v>0</v>
      </c>
      <c r="M42" s="114" t="str">
        <f t="shared" si="33"/>
        <v>-</v>
      </c>
      <c r="N42" s="113">
        <f>'Cash Flow - Y2'!H29</f>
        <v>0</v>
      </c>
      <c r="O42" s="114" t="str">
        <f t="shared" si="34"/>
        <v>-</v>
      </c>
      <c r="P42" s="113">
        <f>'Cash Flow - Y2'!I29</f>
        <v>0</v>
      </c>
      <c r="Q42" s="114" t="str">
        <f t="shared" si="35"/>
        <v>-</v>
      </c>
      <c r="R42" s="113">
        <f>'Cash Flow - Y2'!J29</f>
        <v>0</v>
      </c>
      <c r="S42" s="114" t="str">
        <f t="shared" si="36"/>
        <v>-</v>
      </c>
      <c r="T42" s="113">
        <f>'Cash Flow - Y2'!K29</f>
        <v>0</v>
      </c>
      <c r="U42" s="114" t="str">
        <f t="shared" si="37"/>
        <v>-</v>
      </c>
      <c r="V42" s="113">
        <f>'Cash Flow - Y2'!L29</f>
        <v>0</v>
      </c>
      <c r="W42" s="114" t="str">
        <f t="shared" si="38"/>
        <v>-</v>
      </c>
      <c r="X42" s="113">
        <f>'Cash Flow - Y2'!M29</f>
        <v>0</v>
      </c>
      <c r="Y42" s="114" t="str">
        <f t="shared" si="39"/>
        <v>-</v>
      </c>
      <c r="Z42" s="113">
        <f>'Cash Flow - Y2'!N29</f>
        <v>0</v>
      </c>
      <c r="AA42" s="114" t="str">
        <f t="shared" si="40"/>
        <v>-</v>
      </c>
      <c r="AB42" s="113">
        <f t="shared" si="41"/>
        <v>0</v>
      </c>
      <c r="AC42" s="115" t="str">
        <f t="shared" si="42"/>
        <v>-</v>
      </c>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row>
    <row r="43" spans="1:53" s="4" customFormat="1" ht="17.25" customHeight="1" x14ac:dyDescent="0.15">
      <c r="A43" s="100"/>
      <c r="B43" s="111" t="s">
        <v>37</v>
      </c>
      <c r="C43" s="112"/>
      <c r="D43" s="113">
        <f>'Cash Flow - Y2'!C30</f>
        <v>0</v>
      </c>
      <c r="E43" s="114" t="str">
        <f t="shared" si="43"/>
        <v>-</v>
      </c>
      <c r="F43" s="113">
        <f>'Cash Flow - Y2'!D30</f>
        <v>0</v>
      </c>
      <c r="G43" s="114" t="str">
        <f t="shared" si="30"/>
        <v>-</v>
      </c>
      <c r="H43" s="113">
        <f>'Cash Flow - Y2'!E30</f>
        <v>0</v>
      </c>
      <c r="I43" s="114" t="str">
        <f t="shared" si="31"/>
        <v>-</v>
      </c>
      <c r="J43" s="113">
        <f>'Cash Flow - Y2'!F30</f>
        <v>0</v>
      </c>
      <c r="K43" s="114" t="str">
        <f t="shared" si="32"/>
        <v>-</v>
      </c>
      <c r="L43" s="113">
        <f>'Cash Flow - Y2'!G30</f>
        <v>0</v>
      </c>
      <c r="M43" s="114" t="str">
        <f t="shared" si="33"/>
        <v>-</v>
      </c>
      <c r="N43" s="113">
        <f>'Cash Flow - Y2'!H30</f>
        <v>0</v>
      </c>
      <c r="O43" s="114" t="str">
        <f t="shared" si="34"/>
        <v>-</v>
      </c>
      <c r="P43" s="113">
        <f>'Cash Flow - Y2'!I30</f>
        <v>0</v>
      </c>
      <c r="Q43" s="114" t="str">
        <f t="shared" si="35"/>
        <v>-</v>
      </c>
      <c r="R43" s="113">
        <f>'Cash Flow - Y2'!J30</f>
        <v>0</v>
      </c>
      <c r="S43" s="114" t="str">
        <f t="shared" si="36"/>
        <v>-</v>
      </c>
      <c r="T43" s="113">
        <f>'Cash Flow - Y2'!K30</f>
        <v>0</v>
      </c>
      <c r="U43" s="114" t="str">
        <f t="shared" si="37"/>
        <v>-</v>
      </c>
      <c r="V43" s="113">
        <f>'Cash Flow - Y2'!L30</f>
        <v>0</v>
      </c>
      <c r="W43" s="114" t="str">
        <f t="shared" si="38"/>
        <v>-</v>
      </c>
      <c r="X43" s="113">
        <f>'Cash Flow - Y2'!M30</f>
        <v>0</v>
      </c>
      <c r="Y43" s="114" t="str">
        <f t="shared" si="39"/>
        <v>-</v>
      </c>
      <c r="Z43" s="113">
        <f>'Cash Flow - Y2'!N30</f>
        <v>0</v>
      </c>
      <c r="AA43" s="114" t="str">
        <f t="shared" si="40"/>
        <v>-</v>
      </c>
      <c r="AB43" s="113">
        <f t="shared" si="41"/>
        <v>0</v>
      </c>
      <c r="AC43" s="115" t="str">
        <f t="shared" si="42"/>
        <v>-</v>
      </c>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row>
    <row r="44" spans="1:53" s="4" customFormat="1" ht="17.25" customHeight="1" x14ac:dyDescent="0.15">
      <c r="A44" s="100"/>
      <c r="B44" s="111" t="s">
        <v>38</v>
      </c>
      <c r="C44" s="112"/>
      <c r="D44" s="113">
        <f>'Cash Flow - Y2'!C31</f>
        <v>0</v>
      </c>
      <c r="E44" s="114" t="str">
        <f t="shared" si="43"/>
        <v>-</v>
      </c>
      <c r="F44" s="113">
        <f>'Cash Flow - Y2'!D31</f>
        <v>0</v>
      </c>
      <c r="G44" s="114" t="str">
        <f t="shared" si="30"/>
        <v>-</v>
      </c>
      <c r="H44" s="113">
        <f>'Cash Flow - Y2'!E31</f>
        <v>0</v>
      </c>
      <c r="I44" s="114" t="str">
        <f t="shared" si="31"/>
        <v>-</v>
      </c>
      <c r="J44" s="113">
        <f>'Cash Flow - Y2'!F31</f>
        <v>0</v>
      </c>
      <c r="K44" s="114" t="str">
        <f t="shared" si="32"/>
        <v>-</v>
      </c>
      <c r="L44" s="113">
        <f>'Cash Flow - Y2'!G31</f>
        <v>0</v>
      </c>
      <c r="M44" s="114" t="str">
        <f t="shared" si="33"/>
        <v>-</v>
      </c>
      <c r="N44" s="113">
        <f>'Cash Flow - Y2'!H31</f>
        <v>0</v>
      </c>
      <c r="O44" s="114" t="str">
        <f t="shared" si="34"/>
        <v>-</v>
      </c>
      <c r="P44" s="113">
        <f>'Cash Flow - Y2'!I31</f>
        <v>0</v>
      </c>
      <c r="Q44" s="114" t="str">
        <f t="shared" si="35"/>
        <v>-</v>
      </c>
      <c r="R44" s="113">
        <f>'Cash Flow - Y2'!J31</f>
        <v>0</v>
      </c>
      <c r="S44" s="114" t="str">
        <f t="shared" si="36"/>
        <v>-</v>
      </c>
      <c r="T44" s="113">
        <f>'Cash Flow - Y2'!K31</f>
        <v>0</v>
      </c>
      <c r="U44" s="114" t="str">
        <f t="shared" si="37"/>
        <v>-</v>
      </c>
      <c r="V44" s="113">
        <f>'Cash Flow - Y2'!L31</f>
        <v>0</v>
      </c>
      <c r="W44" s="114" t="str">
        <f t="shared" si="38"/>
        <v>-</v>
      </c>
      <c r="X44" s="113">
        <f>'Cash Flow - Y2'!M31</f>
        <v>0</v>
      </c>
      <c r="Y44" s="114" t="str">
        <f t="shared" si="39"/>
        <v>-</v>
      </c>
      <c r="Z44" s="113">
        <f>'Cash Flow - Y2'!N31</f>
        <v>0</v>
      </c>
      <c r="AA44" s="114" t="str">
        <f t="shared" si="40"/>
        <v>-</v>
      </c>
      <c r="AB44" s="113">
        <f t="shared" si="41"/>
        <v>0</v>
      </c>
      <c r="AC44" s="115" t="str">
        <f t="shared" si="42"/>
        <v>-</v>
      </c>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row>
    <row r="45" spans="1:53" s="4" customFormat="1" ht="17.25" customHeight="1" x14ac:dyDescent="0.15">
      <c r="A45" s="100"/>
      <c r="B45" s="111" t="s">
        <v>39</v>
      </c>
      <c r="C45" s="112"/>
      <c r="D45" s="113">
        <f>'Cash Flow - Y2'!C32</f>
        <v>0</v>
      </c>
      <c r="E45" s="114" t="str">
        <f t="shared" si="43"/>
        <v>-</v>
      </c>
      <c r="F45" s="113">
        <f>'Cash Flow - Y2'!D32</f>
        <v>0</v>
      </c>
      <c r="G45" s="114" t="str">
        <f t="shared" si="30"/>
        <v>-</v>
      </c>
      <c r="H45" s="113">
        <f>'Cash Flow - Y2'!E32</f>
        <v>0</v>
      </c>
      <c r="I45" s="114" t="str">
        <f t="shared" si="31"/>
        <v>-</v>
      </c>
      <c r="J45" s="113">
        <f>'Cash Flow - Y2'!F32</f>
        <v>0</v>
      </c>
      <c r="K45" s="114" t="str">
        <f t="shared" si="32"/>
        <v>-</v>
      </c>
      <c r="L45" s="113">
        <f>'Cash Flow - Y2'!G32</f>
        <v>0</v>
      </c>
      <c r="M45" s="114" t="str">
        <f t="shared" si="33"/>
        <v>-</v>
      </c>
      <c r="N45" s="113">
        <f>'Cash Flow - Y2'!H32</f>
        <v>0</v>
      </c>
      <c r="O45" s="114" t="str">
        <f t="shared" si="34"/>
        <v>-</v>
      </c>
      <c r="P45" s="113">
        <f>'Cash Flow - Y2'!I32</f>
        <v>0</v>
      </c>
      <c r="Q45" s="114" t="str">
        <f t="shared" si="35"/>
        <v>-</v>
      </c>
      <c r="R45" s="113">
        <f>'Cash Flow - Y2'!J32</f>
        <v>0</v>
      </c>
      <c r="S45" s="114" t="str">
        <f t="shared" si="36"/>
        <v>-</v>
      </c>
      <c r="T45" s="113">
        <f>'Cash Flow - Y2'!K32</f>
        <v>0</v>
      </c>
      <c r="U45" s="114" t="str">
        <f t="shared" si="37"/>
        <v>-</v>
      </c>
      <c r="V45" s="113">
        <f>'Cash Flow - Y2'!L32</f>
        <v>0</v>
      </c>
      <c r="W45" s="114" t="str">
        <f t="shared" si="38"/>
        <v>-</v>
      </c>
      <c r="X45" s="113">
        <f>'Cash Flow - Y2'!M32</f>
        <v>0</v>
      </c>
      <c r="Y45" s="114" t="str">
        <f t="shared" si="39"/>
        <v>-</v>
      </c>
      <c r="Z45" s="113">
        <f>'Cash Flow - Y2'!N32</f>
        <v>0</v>
      </c>
      <c r="AA45" s="114" t="str">
        <f t="shared" si="40"/>
        <v>-</v>
      </c>
      <c r="AB45" s="113">
        <f t="shared" si="41"/>
        <v>0</v>
      </c>
      <c r="AC45" s="115" t="str">
        <f t="shared" si="42"/>
        <v>-</v>
      </c>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row>
    <row r="46" spans="1:53" s="4" customFormat="1" ht="17.25" customHeight="1" x14ac:dyDescent="0.15">
      <c r="A46" s="100"/>
      <c r="B46" s="111" t="s">
        <v>40</v>
      </c>
      <c r="C46" s="112"/>
      <c r="D46" s="113">
        <f>'Cash Flow - Y2'!C33</f>
        <v>0</v>
      </c>
      <c r="E46" s="114" t="str">
        <f t="shared" si="43"/>
        <v>-</v>
      </c>
      <c r="F46" s="113">
        <f>'Cash Flow - Y2'!D33</f>
        <v>0</v>
      </c>
      <c r="G46" s="114" t="str">
        <f t="shared" si="30"/>
        <v>-</v>
      </c>
      <c r="H46" s="113">
        <f>'Cash Flow - Y2'!E33</f>
        <v>0</v>
      </c>
      <c r="I46" s="114" t="str">
        <f t="shared" si="31"/>
        <v>-</v>
      </c>
      <c r="J46" s="113">
        <f>'Cash Flow - Y2'!F33</f>
        <v>0</v>
      </c>
      <c r="K46" s="114" t="str">
        <f t="shared" si="32"/>
        <v>-</v>
      </c>
      <c r="L46" s="113">
        <f>'Cash Flow - Y2'!G33</f>
        <v>0</v>
      </c>
      <c r="M46" s="114" t="str">
        <f t="shared" si="33"/>
        <v>-</v>
      </c>
      <c r="N46" s="113">
        <f>'Cash Flow - Y2'!H33</f>
        <v>0</v>
      </c>
      <c r="O46" s="114" t="str">
        <f t="shared" si="34"/>
        <v>-</v>
      </c>
      <c r="P46" s="113">
        <f>'Cash Flow - Y2'!I33</f>
        <v>0</v>
      </c>
      <c r="Q46" s="114" t="str">
        <f t="shared" si="35"/>
        <v>-</v>
      </c>
      <c r="R46" s="113">
        <f>'Cash Flow - Y2'!J33</f>
        <v>0</v>
      </c>
      <c r="S46" s="114" t="str">
        <f t="shared" si="36"/>
        <v>-</v>
      </c>
      <c r="T46" s="113">
        <f>'Cash Flow - Y2'!K33</f>
        <v>0</v>
      </c>
      <c r="U46" s="114" t="str">
        <f t="shared" si="37"/>
        <v>-</v>
      </c>
      <c r="V46" s="113">
        <f>'Cash Flow - Y2'!L33</f>
        <v>0</v>
      </c>
      <c r="W46" s="114" t="str">
        <f t="shared" si="38"/>
        <v>-</v>
      </c>
      <c r="X46" s="113">
        <f>'Cash Flow - Y2'!M33</f>
        <v>0</v>
      </c>
      <c r="Y46" s="114" t="str">
        <f t="shared" si="39"/>
        <v>-</v>
      </c>
      <c r="Z46" s="113">
        <f>'Cash Flow - Y2'!N33</f>
        <v>0</v>
      </c>
      <c r="AA46" s="114" t="str">
        <f t="shared" si="40"/>
        <v>-</v>
      </c>
      <c r="AB46" s="113">
        <f t="shared" si="41"/>
        <v>0</v>
      </c>
      <c r="AC46" s="115" t="str">
        <f t="shared" si="42"/>
        <v>-</v>
      </c>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row>
    <row r="47" spans="1:53" s="4" customFormat="1" ht="17.25" customHeight="1" x14ac:dyDescent="0.15">
      <c r="A47" s="100"/>
      <c r="B47" s="111" t="s">
        <v>41</v>
      </c>
      <c r="C47" s="112"/>
      <c r="D47" s="113">
        <f>'Cash Flow - Y2'!C34</f>
        <v>0</v>
      </c>
      <c r="E47" s="114" t="str">
        <f t="shared" si="43"/>
        <v>-</v>
      </c>
      <c r="F47" s="113">
        <f>'Cash Flow - Y2'!D34</f>
        <v>0</v>
      </c>
      <c r="G47" s="114" t="str">
        <f t="shared" si="30"/>
        <v>-</v>
      </c>
      <c r="H47" s="113">
        <f>'Cash Flow - Y2'!E34</f>
        <v>0</v>
      </c>
      <c r="I47" s="114" t="str">
        <f t="shared" si="31"/>
        <v>-</v>
      </c>
      <c r="J47" s="113">
        <f>'Cash Flow - Y2'!F34</f>
        <v>0</v>
      </c>
      <c r="K47" s="114" t="str">
        <f t="shared" si="32"/>
        <v>-</v>
      </c>
      <c r="L47" s="113">
        <f>'Cash Flow - Y2'!G34</f>
        <v>0</v>
      </c>
      <c r="M47" s="114" t="str">
        <f t="shared" si="33"/>
        <v>-</v>
      </c>
      <c r="N47" s="113">
        <f>'Cash Flow - Y2'!H34</f>
        <v>0</v>
      </c>
      <c r="O47" s="114" t="str">
        <f t="shared" si="34"/>
        <v>-</v>
      </c>
      <c r="P47" s="113">
        <f>'Cash Flow - Y2'!I34</f>
        <v>0</v>
      </c>
      <c r="Q47" s="114" t="str">
        <f t="shared" si="35"/>
        <v>-</v>
      </c>
      <c r="R47" s="113">
        <f>'Cash Flow - Y2'!J34</f>
        <v>0</v>
      </c>
      <c r="S47" s="114" t="str">
        <f t="shared" si="36"/>
        <v>-</v>
      </c>
      <c r="T47" s="113">
        <f>'Cash Flow - Y2'!K34</f>
        <v>0</v>
      </c>
      <c r="U47" s="114" t="str">
        <f t="shared" si="37"/>
        <v>-</v>
      </c>
      <c r="V47" s="113">
        <f>'Cash Flow - Y2'!L34</f>
        <v>0</v>
      </c>
      <c r="W47" s="114" t="str">
        <f t="shared" si="38"/>
        <v>-</v>
      </c>
      <c r="X47" s="113">
        <f>'Cash Flow - Y2'!M34</f>
        <v>0</v>
      </c>
      <c r="Y47" s="114" t="str">
        <f t="shared" si="39"/>
        <v>-</v>
      </c>
      <c r="Z47" s="113">
        <f>'Cash Flow - Y2'!N34</f>
        <v>0</v>
      </c>
      <c r="AA47" s="114" t="str">
        <f t="shared" si="40"/>
        <v>-</v>
      </c>
      <c r="AB47" s="113">
        <f t="shared" si="41"/>
        <v>0</v>
      </c>
      <c r="AC47" s="115" t="str">
        <f t="shared" si="42"/>
        <v>-</v>
      </c>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row>
    <row r="48" spans="1:53" s="4" customFormat="1" ht="17.25" customHeight="1" x14ac:dyDescent="0.15">
      <c r="A48" s="100"/>
      <c r="B48" s="111" t="s">
        <v>42</v>
      </c>
      <c r="C48" s="112"/>
      <c r="D48" s="113">
        <f>'Cash Flow - Y2'!C35</f>
        <v>0</v>
      </c>
      <c r="E48" s="114" t="str">
        <f t="shared" si="43"/>
        <v>-</v>
      </c>
      <c r="F48" s="113">
        <f>'Cash Flow - Y2'!D35</f>
        <v>0</v>
      </c>
      <c r="G48" s="114" t="str">
        <f t="shared" si="30"/>
        <v>-</v>
      </c>
      <c r="H48" s="113">
        <f>'Cash Flow - Y2'!E35</f>
        <v>0</v>
      </c>
      <c r="I48" s="114" t="str">
        <f t="shared" si="31"/>
        <v>-</v>
      </c>
      <c r="J48" s="113">
        <f>'Cash Flow - Y2'!F35</f>
        <v>0</v>
      </c>
      <c r="K48" s="114" t="str">
        <f t="shared" si="32"/>
        <v>-</v>
      </c>
      <c r="L48" s="113">
        <f>'Cash Flow - Y2'!G35</f>
        <v>0</v>
      </c>
      <c r="M48" s="114" t="str">
        <f t="shared" si="33"/>
        <v>-</v>
      </c>
      <c r="N48" s="113">
        <f>'Cash Flow - Y2'!H35</f>
        <v>0</v>
      </c>
      <c r="O48" s="114" t="str">
        <f t="shared" si="34"/>
        <v>-</v>
      </c>
      <c r="P48" s="113">
        <f>'Cash Flow - Y2'!I35</f>
        <v>0</v>
      </c>
      <c r="Q48" s="114" t="str">
        <f t="shared" si="35"/>
        <v>-</v>
      </c>
      <c r="R48" s="113">
        <f>'Cash Flow - Y2'!J35</f>
        <v>0</v>
      </c>
      <c r="S48" s="114" t="str">
        <f t="shared" si="36"/>
        <v>-</v>
      </c>
      <c r="T48" s="113">
        <f>'Cash Flow - Y2'!K35</f>
        <v>0</v>
      </c>
      <c r="U48" s="114" t="str">
        <f t="shared" si="37"/>
        <v>-</v>
      </c>
      <c r="V48" s="113">
        <f>'Cash Flow - Y2'!L35</f>
        <v>0</v>
      </c>
      <c r="W48" s="114" t="str">
        <f t="shared" si="38"/>
        <v>-</v>
      </c>
      <c r="X48" s="113">
        <f>'Cash Flow - Y2'!M35</f>
        <v>0</v>
      </c>
      <c r="Y48" s="114" t="str">
        <f t="shared" si="39"/>
        <v>-</v>
      </c>
      <c r="Z48" s="113">
        <f>'Cash Flow - Y2'!N35</f>
        <v>0</v>
      </c>
      <c r="AA48" s="114" t="str">
        <f t="shared" si="40"/>
        <v>-</v>
      </c>
      <c r="AB48" s="113">
        <f t="shared" si="41"/>
        <v>0</v>
      </c>
      <c r="AC48" s="115" t="str">
        <f t="shared" si="42"/>
        <v>-</v>
      </c>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row>
    <row r="49" spans="1:53" s="4" customFormat="1" ht="17.25" customHeight="1" x14ac:dyDescent="0.15">
      <c r="A49" s="100"/>
      <c r="B49" s="111" t="s">
        <v>43</v>
      </c>
      <c r="C49" s="112"/>
      <c r="D49" s="113">
        <f>'Cash Flow - Y2'!C36</f>
        <v>0</v>
      </c>
      <c r="E49" s="114" t="str">
        <f t="shared" si="43"/>
        <v>-</v>
      </c>
      <c r="F49" s="113">
        <f>'Cash Flow - Y2'!D36</f>
        <v>0</v>
      </c>
      <c r="G49" s="114" t="str">
        <f t="shared" si="30"/>
        <v>-</v>
      </c>
      <c r="H49" s="113">
        <f>'Cash Flow - Y2'!E36</f>
        <v>0</v>
      </c>
      <c r="I49" s="114" t="str">
        <f t="shared" si="31"/>
        <v>-</v>
      </c>
      <c r="J49" s="113">
        <f>'Cash Flow - Y2'!F36</f>
        <v>0</v>
      </c>
      <c r="K49" s="114" t="str">
        <f t="shared" si="32"/>
        <v>-</v>
      </c>
      <c r="L49" s="113">
        <f>'Cash Flow - Y2'!G36</f>
        <v>0</v>
      </c>
      <c r="M49" s="114" t="str">
        <f t="shared" si="33"/>
        <v>-</v>
      </c>
      <c r="N49" s="113">
        <f>'Cash Flow - Y2'!H36</f>
        <v>0</v>
      </c>
      <c r="O49" s="114" t="str">
        <f t="shared" si="34"/>
        <v>-</v>
      </c>
      <c r="P49" s="113">
        <f>'Cash Flow - Y2'!I36</f>
        <v>0</v>
      </c>
      <c r="Q49" s="114" t="str">
        <f t="shared" si="35"/>
        <v>-</v>
      </c>
      <c r="R49" s="113">
        <f>'Cash Flow - Y2'!J36</f>
        <v>0</v>
      </c>
      <c r="S49" s="114" t="str">
        <f t="shared" si="36"/>
        <v>-</v>
      </c>
      <c r="T49" s="113">
        <f>'Cash Flow - Y2'!K36</f>
        <v>0</v>
      </c>
      <c r="U49" s="114" t="str">
        <f t="shared" si="37"/>
        <v>-</v>
      </c>
      <c r="V49" s="113">
        <f>'Cash Flow - Y2'!L36</f>
        <v>0</v>
      </c>
      <c r="W49" s="114" t="str">
        <f t="shared" si="38"/>
        <v>-</v>
      </c>
      <c r="X49" s="113">
        <f>'Cash Flow - Y2'!M36</f>
        <v>0</v>
      </c>
      <c r="Y49" s="114" t="str">
        <f t="shared" si="39"/>
        <v>-</v>
      </c>
      <c r="Z49" s="113">
        <f>'Cash Flow - Y2'!N36</f>
        <v>0</v>
      </c>
      <c r="AA49" s="114" t="str">
        <f t="shared" si="40"/>
        <v>-</v>
      </c>
      <c r="AB49" s="113">
        <f t="shared" si="41"/>
        <v>0</v>
      </c>
      <c r="AC49" s="115" t="str">
        <f t="shared" si="42"/>
        <v>-</v>
      </c>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row>
    <row r="50" spans="1:53" s="4" customFormat="1" ht="17.25" customHeight="1" x14ac:dyDescent="0.15">
      <c r="A50" s="100"/>
      <c r="B50" s="111" t="s">
        <v>7</v>
      </c>
      <c r="C50" s="112"/>
      <c r="D50" s="113">
        <f>'Cash Flow - Y2'!C37</f>
        <v>0</v>
      </c>
      <c r="E50" s="114" t="str">
        <f t="shared" si="43"/>
        <v>-</v>
      </c>
      <c r="F50" s="113">
        <f>'Cash Flow - Y2'!D37</f>
        <v>0</v>
      </c>
      <c r="G50" s="114" t="str">
        <f t="shared" si="30"/>
        <v>-</v>
      </c>
      <c r="H50" s="113">
        <f>'Cash Flow - Y2'!E37</f>
        <v>0</v>
      </c>
      <c r="I50" s="114" t="str">
        <f t="shared" si="31"/>
        <v>-</v>
      </c>
      <c r="J50" s="113">
        <f>'Cash Flow - Y2'!F37</f>
        <v>0</v>
      </c>
      <c r="K50" s="114" t="str">
        <f t="shared" si="32"/>
        <v>-</v>
      </c>
      <c r="L50" s="113">
        <f>'Cash Flow - Y2'!G37</f>
        <v>0</v>
      </c>
      <c r="M50" s="114" t="str">
        <f t="shared" si="33"/>
        <v>-</v>
      </c>
      <c r="N50" s="113">
        <f>'Cash Flow - Y2'!H37</f>
        <v>0</v>
      </c>
      <c r="O50" s="114" t="str">
        <f t="shared" si="34"/>
        <v>-</v>
      </c>
      <c r="P50" s="113">
        <f>'Cash Flow - Y2'!I37</f>
        <v>0</v>
      </c>
      <c r="Q50" s="114" t="str">
        <f t="shared" si="35"/>
        <v>-</v>
      </c>
      <c r="R50" s="113">
        <f>'Cash Flow - Y2'!J37</f>
        <v>0</v>
      </c>
      <c r="S50" s="114" t="str">
        <f t="shared" si="36"/>
        <v>-</v>
      </c>
      <c r="T50" s="113">
        <f>'Cash Flow - Y2'!K37</f>
        <v>0</v>
      </c>
      <c r="U50" s="114" t="str">
        <f t="shared" si="37"/>
        <v>-</v>
      </c>
      <c r="V50" s="113">
        <f>'Cash Flow - Y2'!L37</f>
        <v>0</v>
      </c>
      <c r="W50" s="114" t="str">
        <f t="shared" si="38"/>
        <v>-</v>
      </c>
      <c r="X50" s="113">
        <f>'Cash Flow - Y2'!M37</f>
        <v>0</v>
      </c>
      <c r="Y50" s="114" t="str">
        <f t="shared" si="39"/>
        <v>-</v>
      </c>
      <c r="Z50" s="113">
        <f>'Cash Flow - Y2'!N37</f>
        <v>0</v>
      </c>
      <c r="AA50" s="114" t="str">
        <f t="shared" si="40"/>
        <v>-</v>
      </c>
      <c r="AB50" s="113">
        <f t="shared" si="41"/>
        <v>0</v>
      </c>
      <c r="AC50" s="115" t="str">
        <f t="shared" si="42"/>
        <v>-</v>
      </c>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row>
    <row r="51" spans="1:53" s="4" customFormat="1" ht="17.25" customHeight="1" x14ac:dyDescent="0.15">
      <c r="A51" s="100"/>
      <c r="B51" s="111" t="s">
        <v>44</v>
      </c>
      <c r="C51" s="112"/>
      <c r="D51" s="113">
        <v>0</v>
      </c>
      <c r="E51" s="114" t="str">
        <f t="shared" si="43"/>
        <v>-</v>
      </c>
      <c r="F51" s="113">
        <v>0</v>
      </c>
      <c r="G51" s="114" t="str">
        <f t="shared" si="30"/>
        <v>-</v>
      </c>
      <c r="H51" s="113">
        <v>0</v>
      </c>
      <c r="I51" s="114" t="str">
        <f t="shared" si="31"/>
        <v>-</v>
      </c>
      <c r="J51" s="113">
        <v>0</v>
      </c>
      <c r="K51" s="114" t="str">
        <f t="shared" si="32"/>
        <v>-</v>
      </c>
      <c r="L51" s="113">
        <v>0</v>
      </c>
      <c r="M51" s="114" t="str">
        <f t="shared" si="33"/>
        <v>-</v>
      </c>
      <c r="N51" s="113">
        <v>0</v>
      </c>
      <c r="O51" s="114" t="str">
        <f t="shared" si="34"/>
        <v>-</v>
      </c>
      <c r="P51" s="113">
        <v>0</v>
      </c>
      <c r="Q51" s="114" t="str">
        <f t="shared" si="35"/>
        <v>-</v>
      </c>
      <c r="R51" s="113">
        <v>0</v>
      </c>
      <c r="S51" s="114" t="str">
        <f t="shared" si="36"/>
        <v>-</v>
      </c>
      <c r="T51" s="113">
        <v>0</v>
      </c>
      <c r="U51" s="114" t="str">
        <f t="shared" si="37"/>
        <v>-</v>
      </c>
      <c r="V51" s="113">
        <v>0</v>
      </c>
      <c r="W51" s="114" t="str">
        <f t="shared" si="38"/>
        <v>-</v>
      </c>
      <c r="X51" s="113">
        <v>0</v>
      </c>
      <c r="Y51" s="114" t="str">
        <f t="shared" si="39"/>
        <v>-</v>
      </c>
      <c r="Z51" s="113">
        <v>0</v>
      </c>
      <c r="AA51" s="114" t="str">
        <f t="shared" si="40"/>
        <v>-</v>
      </c>
      <c r="AB51" s="118">
        <f t="shared" si="41"/>
        <v>0</v>
      </c>
      <c r="AC51" s="115" t="str">
        <f t="shared" si="42"/>
        <v>-</v>
      </c>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row>
    <row r="52" spans="1:53" s="4" customFormat="1" ht="17.25" customHeight="1" x14ac:dyDescent="0.15">
      <c r="A52" s="100"/>
      <c r="B52" s="111" t="s">
        <v>45</v>
      </c>
      <c r="C52" s="112"/>
      <c r="D52" s="113">
        <v>0</v>
      </c>
      <c r="E52" s="114" t="str">
        <f t="shared" si="43"/>
        <v>-</v>
      </c>
      <c r="F52" s="113">
        <v>0</v>
      </c>
      <c r="G52" s="114" t="str">
        <f t="shared" si="30"/>
        <v>-</v>
      </c>
      <c r="H52" s="113">
        <v>0</v>
      </c>
      <c r="I52" s="114" t="str">
        <f t="shared" si="31"/>
        <v>-</v>
      </c>
      <c r="J52" s="113">
        <v>0</v>
      </c>
      <c r="K52" s="114" t="str">
        <f t="shared" si="32"/>
        <v>-</v>
      </c>
      <c r="L52" s="113">
        <v>0</v>
      </c>
      <c r="M52" s="114" t="str">
        <f t="shared" si="33"/>
        <v>-</v>
      </c>
      <c r="N52" s="113">
        <v>0</v>
      </c>
      <c r="O52" s="114" t="str">
        <f t="shared" si="34"/>
        <v>-</v>
      </c>
      <c r="P52" s="113">
        <v>0</v>
      </c>
      <c r="Q52" s="114" t="str">
        <f t="shared" si="35"/>
        <v>-</v>
      </c>
      <c r="R52" s="113">
        <v>0</v>
      </c>
      <c r="S52" s="114" t="str">
        <f t="shared" si="36"/>
        <v>-</v>
      </c>
      <c r="T52" s="113">
        <v>0</v>
      </c>
      <c r="U52" s="114" t="str">
        <f t="shared" si="37"/>
        <v>-</v>
      </c>
      <c r="V52" s="113">
        <v>0</v>
      </c>
      <c r="W52" s="114" t="str">
        <f t="shared" si="38"/>
        <v>-</v>
      </c>
      <c r="X52" s="113">
        <v>0</v>
      </c>
      <c r="Y52" s="114" t="str">
        <f t="shared" si="39"/>
        <v>-</v>
      </c>
      <c r="Z52" s="113">
        <v>0</v>
      </c>
      <c r="AA52" s="114" t="str">
        <f t="shared" si="40"/>
        <v>-</v>
      </c>
      <c r="AB52" s="113">
        <f t="shared" si="41"/>
        <v>0</v>
      </c>
      <c r="AC52" s="115" t="str">
        <f t="shared" si="42"/>
        <v>-</v>
      </c>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row>
    <row r="53" spans="1:53" s="4" customFormat="1" ht="17.25" customHeight="1" thickBot="1" x14ac:dyDescent="0.2">
      <c r="A53" s="100"/>
      <c r="B53" s="111" t="s">
        <v>46</v>
      </c>
      <c r="C53" s="112"/>
      <c r="D53" s="113">
        <f>'Cash Flow - Y2'!C38</f>
        <v>0</v>
      </c>
      <c r="E53" s="114" t="str">
        <f t="shared" si="43"/>
        <v>-</v>
      </c>
      <c r="F53" s="113">
        <f>'Cash Flow - Y2'!D38</f>
        <v>0</v>
      </c>
      <c r="G53" s="114" t="str">
        <f t="shared" si="30"/>
        <v>-</v>
      </c>
      <c r="H53" s="113">
        <f>'Cash Flow - Y2'!E38</f>
        <v>0</v>
      </c>
      <c r="I53" s="114" t="str">
        <f t="shared" si="31"/>
        <v>-</v>
      </c>
      <c r="J53" s="113">
        <f>'Cash Flow - Y2'!F38</f>
        <v>0</v>
      </c>
      <c r="K53" s="114" t="str">
        <f t="shared" si="32"/>
        <v>-</v>
      </c>
      <c r="L53" s="113">
        <f>'Cash Flow - Y2'!G38</f>
        <v>0</v>
      </c>
      <c r="M53" s="114" t="str">
        <f t="shared" si="33"/>
        <v>-</v>
      </c>
      <c r="N53" s="113">
        <f>'Cash Flow - Y2'!H38</f>
        <v>0</v>
      </c>
      <c r="O53" s="114" t="str">
        <f t="shared" si="34"/>
        <v>-</v>
      </c>
      <c r="P53" s="113">
        <f>'Cash Flow - Y2'!I38</f>
        <v>0</v>
      </c>
      <c r="Q53" s="114" t="str">
        <f t="shared" si="35"/>
        <v>-</v>
      </c>
      <c r="R53" s="113">
        <f>'Cash Flow - Y2'!J38</f>
        <v>0</v>
      </c>
      <c r="S53" s="114" t="str">
        <f t="shared" si="36"/>
        <v>-</v>
      </c>
      <c r="T53" s="113">
        <f>'Cash Flow - Y2'!K38</f>
        <v>0</v>
      </c>
      <c r="U53" s="114" t="str">
        <f t="shared" si="37"/>
        <v>-</v>
      </c>
      <c r="V53" s="113">
        <f>'Cash Flow - Y2'!L38</f>
        <v>0</v>
      </c>
      <c r="W53" s="114" t="str">
        <f t="shared" si="38"/>
        <v>-</v>
      </c>
      <c r="X53" s="113">
        <f>'Cash Flow - Y2'!M38</f>
        <v>0</v>
      </c>
      <c r="Y53" s="114" t="str">
        <f t="shared" si="39"/>
        <v>-</v>
      </c>
      <c r="Z53" s="113">
        <f>'Cash Flow - Y2'!N38</f>
        <v>0</v>
      </c>
      <c r="AA53" s="114" t="str">
        <f t="shared" si="40"/>
        <v>-</v>
      </c>
      <c r="AB53" s="113">
        <f t="shared" si="41"/>
        <v>0</v>
      </c>
      <c r="AC53" s="115" t="str">
        <f t="shared" si="42"/>
        <v>-</v>
      </c>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row>
    <row r="54" spans="1:53" s="4" customFormat="1" ht="17.25" hidden="1" customHeight="1" x14ac:dyDescent="0.15">
      <c r="A54" s="100"/>
      <c r="B54" s="111" t="s">
        <v>47</v>
      </c>
      <c r="C54" s="112"/>
      <c r="D54" s="113"/>
      <c r="E54" s="114" t="str">
        <f t="shared" si="43"/>
        <v>-</v>
      </c>
      <c r="F54" s="113"/>
      <c r="G54" s="114" t="str">
        <f t="shared" si="30"/>
        <v>-</v>
      </c>
      <c r="H54" s="113"/>
      <c r="I54" s="114" t="str">
        <f t="shared" si="31"/>
        <v>-</v>
      </c>
      <c r="J54" s="113"/>
      <c r="K54" s="114" t="str">
        <f t="shared" si="32"/>
        <v>-</v>
      </c>
      <c r="L54" s="113"/>
      <c r="M54" s="114" t="str">
        <f t="shared" si="33"/>
        <v>-</v>
      </c>
      <c r="N54" s="113"/>
      <c r="O54" s="114" t="str">
        <f t="shared" si="34"/>
        <v>-</v>
      </c>
      <c r="P54" s="113"/>
      <c r="Q54" s="114" t="str">
        <f t="shared" si="35"/>
        <v>-</v>
      </c>
      <c r="R54" s="113"/>
      <c r="S54" s="114" t="str">
        <f t="shared" si="36"/>
        <v>-</v>
      </c>
      <c r="T54" s="113"/>
      <c r="U54" s="114" t="str">
        <f t="shared" si="37"/>
        <v>-</v>
      </c>
      <c r="V54" s="113"/>
      <c r="W54" s="114" t="str">
        <f t="shared" si="38"/>
        <v>-</v>
      </c>
      <c r="X54" s="113"/>
      <c r="Y54" s="114" t="str">
        <f t="shared" si="39"/>
        <v>-</v>
      </c>
      <c r="Z54" s="113"/>
      <c r="AA54" s="114" t="str">
        <f t="shared" si="40"/>
        <v>-</v>
      </c>
      <c r="AB54" s="113"/>
      <c r="AC54" s="115" t="str">
        <f t="shared" si="42"/>
        <v>-</v>
      </c>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row>
    <row r="55" spans="1:53" s="4" customFormat="1" ht="17.25" hidden="1" customHeight="1" thickBot="1" x14ac:dyDescent="0.2">
      <c r="A55" s="100"/>
      <c r="B55" s="125" t="s">
        <v>47</v>
      </c>
      <c r="C55" s="126"/>
      <c r="D55" s="127"/>
      <c r="E55" s="128" t="str">
        <f t="shared" si="43"/>
        <v>-</v>
      </c>
      <c r="F55" s="127"/>
      <c r="G55" s="128" t="str">
        <f t="shared" si="30"/>
        <v>-</v>
      </c>
      <c r="H55" s="127"/>
      <c r="I55" s="128" t="str">
        <f t="shared" si="31"/>
        <v>-</v>
      </c>
      <c r="J55" s="127"/>
      <c r="K55" s="128" t="str">
        <f t="shared" si="32"/>
        <v>-</v>
      </c>
      <c r="L55" s="127"/>
      <c r="M55" s="128" t="str">
        <f t="shared" si="33"/>
        <v>-</v>
      </c>
      <c r="N55" s="127"/>
      <c r="O55" s="128" t="str">
        <f t="shared" si="34"/>
        <v>-</v>
      </c>
      <c r="P55" s="127"/>
      <c r="Q55" s="128" t="str">
        <f t="shared" si="35"/>
        <v>-</v>
      </c>
      <c r="R55" s="127"/>
      <c r="S55" s="128" t="str">
        <f t="shared" si="36"/>
        <v>-</v>
      </c>
      <c r="T55" s="127"/>
      <c r="U55" s="128" t="str">
        <f t="shared" si="37"/>
        <v>-</v>
      </c>
      <c r="V55" s="127"/>
      <c r="W55" s="128" t="str">
        <f t="shared" si="38"/>
        <v>-</v>
      </c>
      <c r="X55" s="127"/>
      <c r="Y55" s="128" t="str">
        <f t="shared" si="39"/>
        <v>-</v>
      </c>
      <c r="Z55" s="127"/>
      <c r="AA55" s="128" t="str">
        <f t="shared" si="40"/>
        <v>-</v>
      </c>
      <c r="AB55" s="127"/>
      <c r="AC55" s="129" t="str">
        <f t="shared" si="42"/>
        <v>-</v>
      </c>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row>
    <row r="56" spans="1:53" s="4" customFormat="1" ht="17.25" customHeight="1" thickTop="1" thickBot="1" x14ac:dyDescent="0.2">
      <c r="A56" s="100"/>
      <c r="B56" s="132" t="s">
        <v>48</v>
      </c>
      <c r="C56" s="133"/>
      <c r="D56" s="130">
        <f>SUM(D32:D55)</f>
        <v>0</v>
      </c>
      <c r="E56" s="131" t="str">
        <f t="shared" si="43"/>
        <v>-</v>
      </c>
      <c r="F56" s="130">
        <f>SUM(F32:F55)</f>
        <v>0</v>
      </c>
      <c r="G56" s="131" t="str">
        <f t="shared" si="30"/>
        <v>-</v>
      </c>
      <c r="H56" s="130">
        <f>SUM(H32:H55)</f>
        <v>0</v>
      </c>
      <c r="I56" s="131" t="str">
        <f t="shared" si="31"/>
        <v>-</v>
      </c>
      <c r="J56" s="130">
        <f>SUM(J32:J55)</f>
        <v>0</v>
      </c>
      <c r="K56" s="131" t="str">
        <f t="shared" si="32"/>
        <v>-</v>
      </c>
      <c r="L56" s="130">
        <f>SUM(L32:L55)</f>
        <v>0</v>
      </c>
      <c r="M56" s="131" t="str">
        <f t="shared" si="33"/>
        <v>-</v>
      </c>
      <c r="N56" s="130">
        <f>SUM(N32:N55)</f>
        <v>0</v>
      </c>
      <c r="O56" s="131" t="str">
        <f t="shared" si="34"/>
        <v>-</v>
      </c>
      <c r="P56" s="130">
        <f>SUM(P32:P55)</f>
        <v>0</v>
      </c>
      <c r="Q56" s="131" t="str">
        <f t="shared" si="35"/>
        <v>-</v>
      </c>
      <c r="R56" s="130">
        <f>SUM(R32:R55)</f>
        <v>0</v>
      </c>
      <c r="S56" s="131" t="str">
        <f t="shared" si="36"/>
        <v>-</v>
      </c>
      <c r="T56" s="130">
        <f>SUM(T32:T55)</f>
        <v>0</v>
      </c>
      <c r="U56" s="131" t="str">
        <f t="shared" si="37"/>
        <v>-</v>
      </c>
      <c r="V56" s="130">
        <f>SUM(V32:V55)</f>
        <v>0</v>
      </c>
      <c r="W56" s="131" t="str">
        <f t="shared" si="38"/>
        <v>-</v>
      </c>
      <c r="X56" s="130">
        <f>SUM(X32:X55)</f>
        <v>0</v>
      </c>
      <c r="Y56" s="131" t="str">
        <f t="shared" si="39"/>
        <v>-</v>
      </c>
      <c r="Z56" s="130">
        <f>SUM(Z32:Z55)</f>
        <v>0</v>
      </c>
      <c r="AA56" s="131" t="str">
        <f t="shared" si="40"/>
        <v>-</v>
      </c>
      <c r="AB56" s="161">
        <f>SUM(AB32:AB55)</f>
        <v>0</v>
      </c>
      <c r="AC56" s="162" t="str">
        <f t="shared" si="42"/>
        <v>-</v>
      </c>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row>
    <row r="57" spans="1:53" s="101" customFormat="1" thickBot="1" x14ac:dyDescent="0.2">
      <c r="B57" s="107"/>
      <c r="E57" s="108"/>
      <c r="G57" s="108"/>
      <c r="I57" s="108"/>
      <c r="K57" s="108"/>
      <c r="M57" s="108"/>
      <c r="O57" s="108"/>
      <c r="Q57" s="108"/>
      <c r="S57" s="108"/>
      <c r="U57" s="108"/>
      <c r="W57" s="108"/>
      <c r="Y57" s="108"/>
      <c r="AA57" s="108"/>
      <c r="AC57" s="109"/>
    </row>
    <row r="58" spans="1:53" s="4" customFormat="1" ht="16.5" customHeight="1" thickTop="1" thickBot="1" x14ac:dyDescent="0.2">
      <c r="A58" s="100"/>
      <c r="B58" s="132" t="s">
        <v>49</v>
      </c>
      <c r="C58" s="133"/>
      <c r="D58" s="182">
        <f>D29-D56</f>
        <v>0</v>
      </c>
      <c r="E58" s="183" t="str">
        <f>IF(D14=0,"-",(D58*100)/D14)</f>
        <v>-</v>
      </c>
      <c r="F58" s="182">
        <f>F29-F56</f>
        <v>0</v>
      </c>
      <c r="G58" s="183" t="str">
        <f>IF(F14=0,"-",(F58*100)/F14)</f>
        <v>-</v>
      </c>
      <c r="H58" s="182">
        <f>H29-H56</f>
        <v>0</v>
      </c>
      <c r="I58" s="183" t="str">
        <f>IF(H14=0,"-",(H58*100)/H14)</f>
        <v>-</v>
      </c>
      <c r="J58" s="182">
        <f>J29-J56</f>
        <v>0</v>
      </c>
      <c r="K58" s="183" t="str">
        <f>IF(J14=0,"-",(J58*100)/J14)</f>
        <v>-</v>
      </c>
      <c r="L58" s="182">
        <f>L29-L56</f>
        <v>0</v>
      </c>
      <c r="M58" s="183" t="str">
        <f>IF(L14=0,"-",(L58*100)/L14)</f>
        <v>-</v>
      </c>
      <c r="N58" s="182">
        <f>N29-N56</f>
        <v>0</v>
      </c>
      <c r="O58" s="183" t="str">
        <f>IF(N14=0,"-",(N58*100)/N14)</f>
        <v>-</v>
      </c>
      <c r="P58" s="182">
        <f>P29-P56</f>
        <v>0</v>
      </c>
      <c r="Q58" s="183" t="str">
        <f>IF(P14=0,"-",(P58*100)/P14)</f>
        <v>-</v>
      </c>
      <c r="R58" s="182">
        <f>R29-R56</f>
        <v>0</v>
      </c>
      <c r="S58" s="183" t="str">
        <f>IF(R14=0,"-",(R58*100)/R14)</f>
        <v>-</v>
      </c>
      <c r="T58" s="182">
        <f>T29-T56</f>
        <v>0</v>
      </c>
      <c r="U58" s="183" t="str">
        <f>IF(T14=0,"-",(T58*100)/T14)</f>
        <v>-</v>
      </c>
      <c r="V58" s="182">
        <f>V29-V56</f>
        <v>0</v>
      </c>
      <c r="W58" s="183" t="str">
        <f>IF(V14=0,"-",(V58*100)/V14)</f>
        <v>-</v>
      </c>
      <c r="X58" s="182">
        <f>X29-X56</f>
        <v>0</v>
      </c>
      <c r="Y58" s="183" t="str">
        <f>IF(X14=0,"-",(X58*100)/X14)</f>
        <v>-</v>
      </c>
      <c r="Z58" s="182">
        <f>Z29-Z56</f>
        <v>0</v>
      </c>
      <c r="AA58" s="183" t="str">
        <f>IF(Z14=0,"-",(Z58*100)/Z14)</f>
        <v>-</v>
      </c>
      <c r="AB58" s="181">
        <f>AB29-AB56</f>
        <v>0</v>
      </c>
      <c r="AC58" s="162" t="str">
        <f>IF(AB14=0,"-",(AB58*100)/AB14)</f>
        <v>-</v>
      </c>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row>
    <row r="59" spans="1:53" s="103" customFormat="1" ht="11" x14ac:dyDescent="0.15">
      <c r="B59" s="104"/>
      <c r="E59" s="105"/>
      <c r="G59" s="105"/>
      <c r="I59" s="105"/>
      <c r="K59" s="105"/>
      <c r="M59" s="105"/>
      <c r="O59" s="105"/>
      <c r="Q59" s="105"/>
      <c r="S59" s="105"/>
      <c r="U59" s="105"/>
      <c r="W59" s="105"/>
      <c r="Y59" s="105"/>
      <c r="AA59" s="105"/>
      <c r="AC59" s="105"/>
    </row>
    <row r="60" spans="1:53" s="97" customFormat="1" x14ac:dyDescent="0.15">
      <c r="B60" s="6"/>
      <c r="E60" s="106"/>
      <c r="G60" s="106"/>
      <c r="I60" s="106"/>
      <c r="K60" s="106"/>
      <c r="M60" s="106"/>
      <c r="O60" s="106"/>
      <c r="Q60" s="106"/>
      <c r="S60" s="106"/>
      <c r="U60" s="106"/>
      <c r="W60" s="106"/>
      <c r="Y60" s="106"/>
      <c r="AA60" s="106"/>
      <c r="AC60" s="106"/>
    </row>
    <row r="61" spans="1:53" s="97" customFormat="1" x14ac:dyDescent="0.15">
      <c r="B61" s="6"/>
      <c r="E61" s="106"/>
      <c r="G61" s="106"/>
      <c r="I61" s="106"/>
      <c r="K61" s="106"/>
      <c r="M61" s="106"/>
      <c r="O61" s="106"/>
      <c r="Q61" s="106"/>
      <c r="S61" s="106"/>
      <c r="U61" s="106"/>
      <c r="W61" s="106"/>
      <c r="Y61" s="106"/>
      <c r="AA61" s="106"/>
      <c r="AC61" s="106"/>
    </row>
    <row r="62" spans="1:53" s="97" customFormat="1" x14ac:dyDescent="0.15">
      <c r="B62" s="6"/>
      <c r="E62" s="106"/>
      <c r="G62" s="106"/>
      <c r="I62" s="106"/>
      <c r="K62" s="106"/>
      <c r="M62" s="106"/>
      <c r="O62" s="106"/>
      <c r="Q62" s="106"/>
      <c r="S62" s="106"/>
      <c r="U62" s="106"/>
      <c r="W62" s="106"/>
      <c r="Y62" s="106"/>
      <c r="AA62" s="106"/>
      <c r="AC62" s="106"/>
    </row>
    <row r="63" spans="1:53" s="97" customFormat="1" x14ac:dyDescent="0.15">
      <c r="B63" s="6"/>
      <c r="E63" s="106"/>
      <c r="G63" s="106"/>
      <c r="I63" s="106"/>
      <c r="K63" s="106"/>
      <c r="M63" s="106"/>
      <c r="O63" s="106"/>
      <c r="Q63" s="106"/>
      <c r="S63" s="106"/>
      <c r="U63" s="106"/>
      <c r="W63" s="106"/>
      <c r="Y63" s="106"/>
      <c r="AA63" s="106"/>
      <c r="AC63" s="106"/>
    </row>
    <row r="64" spans="1:53" s="97" customFormat="1" x14ac:dyDescent="0.15">
      <c r="B64" s="6"/>
      <c r="E64" s="106"/>
      <c r="G64" s="106"/>
      <c r="I64" s="106"/>
      <c r="K64" s="106"/>
      <c r="M64" s="106"/>
      <c r="O64" s="106"/>
      <c r="Q64" s="106"/>
      <c r="S64" s="106"/>
      <c r="U64" s="106"/>
      <c r="W64" s="106"/>
      <c r="Y64" s="106"/>
      <c r="AA64" s="106"/>
      <c r="AC64" s="106"/>
    </row>
    <row r="65" spans="2:29" s="97" customFormat="1" x14ac:dyDescent="0.15">
      <c r="B65" s="6"/>
      <c r="E65" s="106"/>
      <c r="G65" s="106"/>
      <c r="I65" s="106"/>
      <c r="K65" s="106"/>
      <c r="M65" s="106"/>
      <c r="O65" s="106"/>
      <c r="Q65" s="106"/>
      <c r="S65" s="106"/>
      <c r="U65" s="106"/>
      <c r="W65" s="106"/>
      <c r="Y65" s="106"/>
      <c r="AA65" s="106"/>
      <c r="AC65" s="106"/>
    </row>
    <row r="66" spans="2:29" s="97" customFormat="1" x14ac:dyDescent="0.15">
      <c r="B66" s="6"/>
      <c r="E66" s="106"/>
      <c r="G66" s="106"/>
      <c r="I66" s="106"/>
      <c r="K66" s="106"/>
      <c r="M66" s="106"/>
      <c r="O66" s="106"/>
      <c r="Q66" s="106"/>
      <c r="S66" s="106"/>
      <c r="U66" s="106"/>
      <c r="W66" s="106"/>
      <c r="Y66" s="106"/>
      <c r="AA66" s="106"/>
      <c r="AC66" s="106"/>
    </row>
    <row r="67" spans="2:29" s="97" customFormat="1" x14ac:dyDescent="0.15">
      <c r="B67" s="6"/>
      <c r="E67" s="106"/>
      <c r="G67" s="106"/>
      <c r="I67" s="106"/>
      <c r="K67" s="106"/>
      <c r="M67" s="106"/>
      <c r="O67" s="106"/>
      <c r="Q67" s="106"/>
      <c r="S67" s="106"/>
      <c r="U67" s="106"/>
      <c r="W67" s="106"/>
      <c r="Y67" s="106"/>
      <c r="AA67" s="106"/>
      <c r="AC67" s="106"/>
    </row>
    <row r="68" spans="2:29" s="97" customFormat="1" x14ac:dyDescent="0.15">
      <c r="B68" s="6"/>
      <c r="E68" s="106"/>
      <c r="G68" s="106"/>
      <c r="I68" s="106"/>
      <c r="K68" s="106"/>
      <c r="M68" s="106"/>
      <c r="O68" s="106"/>
      <c r="Q68" s="106"/>
      <c r="S68" s="106"/>
      <c r="U68" s="106"/>
      <c r="W68" s="106"/>
      <c r="Y68" s="106"/>
      <c r="AA68" s="106"/>
      <c r="AC68" s="106"/>
    </row>
    <row r="69" spans="2:29" s="97" customFormat="1" x14ac:dyDescent="0.15">
      <c r="B69" s="6"/>
      <c r="E69" s="106"/>
      <c r="G69" s="106"/>
      <c r="I69" s="106"/>
      <c r="K69" s="106"/>
      <c r="M69" s="106"/>
      <c r="O69" s="106"/>
      <c r="Q69" s="106"/>
      <c r="S69" s="106"/>
      <c r="U69" s="106"/>
      <c r="W69" s="106"/>
      <c r="Y69" s="106"/>
      <c r="AA69" s="106"/>
      <c r="AC69" s="106"/>
    </row>
    <row r="70" spans="2:29" s="97" customFormat="1" x14ac:dyDescent="0.15">
      <c r="B70" s="6"/>
      <c r="E70" s="106"/>
      <c r="G70" s="106"/>
      <c r="I70" s="106"/>
      <c r="K70" s="106"/>
      <c r="M70" s="106"/>
      <c r="O70" s="106"/>
      <c r="Q70" s="106"/>
      <c r="S70" s="106"/>
      <c r="U70" s="106"/>
      <c r="W70" s="106"/>
      <c r="Y70" s="106"/>
      <c r="AA70" s="106"/>
      <c r="AC70" s="106"/>
    </row>
    <row r="71" spans="2:29" s="97" customFormat="1" x14ac:dyDescent="0.15">
      <c r="B71" s="6"/>
      <c r="E71" s="106"/>
      <c r="G71" s="106"/>
      <c r="I71" s="106"/>
      <c r="K71" s="106"/>
      <c r="M71" s="106"/>
      <c r="O71" s="106"/>
      <c r="Q71" s="106"/>
      <c r="S71" s="106"/>
      <c r="U71" s="106"/>
      <c r="W71" s="106"/>
      <c r="Y71" s="106"/>
      <c r="AA71" s="106"/>
      <c r="AC71" s="106"/>
    </row>
    <row r="72" spans="2:29" s="97" customFormat="1" x14ac:dyDescent="0.15">
      <c r="B72" s="6"/>
      <c r="E72" s="106"/>
      <c r="G72" s="106"/>
      <c r="I72" s="106"/>
      <c r="K72" s="106"/>
      <c r="M72" s="106"/>
      <c r="O72" s="106"/>
      <c r="Q72" s="106"/>
      <c r="S72" s="106"/>
      <c r="U72" s="106"/>
      <c r="W72" s="106"/>
      <c r="Y72" s="106"/>
      <c r="AA72" s="106"/>
      <c r="AC72" s="106"/>
    </row>
    <row r="73" spans="2:29" s="97" customFormat="1" x14ac:dyDescent="0.15">
      <c r="B73" s="6"/>
      <c r="E73" s="106"/>
      <c r="G73" s="106"/>
      <c r="I73" s="106"/>
      <c r="K73" s="106"/>
      <c r="M73" s="106"/>
      <c r="O73" s="106"/>
      <c r="Q73" s="106"/>
      <c r="S73" s="106"/>
      <c r="U73" s="106"/>
      <c r="W73" s="106"/>
      <c r="Y73" s="106"/>
      <c r="AA73" s="106"/>
      <c r="AC73" s="106"/>
    </row>
    <row r="74" spans="2:29" s="97" customFormat="1" x14ac:dyDescent="0.15">
      <c r="B74" s="6"/>
      <c r="E74" s="106"/>
      <c r="G74" s="106"/>
      <c r="I74" s="106"/>
      <c r="K74" s="106"/>
      <c r="M74" s="106"/>
      <c r="O74" s="106"/>
      <c r="Q74" s="106"/>
      <c r="S74" s="106"/>
      <c r="U74" s="106"/>
      <c r="W74" s="106"/>
      <c r="Y74" s="106"/>
      <c r="AA74" s="106"/>
      <c r="AC74" s="106"/>
    </row>
    <row r="75" spans="2:29" s="97" customFormat="1" x14ac:dyDescent="0.15">
      <c r="B75" s="6"/>
      <c r="E75" s="106"/>
      <c r="G75" s="106"/>
      <c r="I75" s="106"/>
      <c r="K75" s="106"/>
      <c r="M75" s="106"/>
      <c r="O75" s="106"/>
      <c r="Q75" s="106"/>
      <c r="S75" s="106"/>
      <c r="U75" s="106"/>
      <c r="W75" s="106"/>
      <c r="Y75" s="106"/>
      <c r="AA75" s="106"/>
      <c r="AC75" s="106"/>
    </row>
    <row r="76" spans="2:29" s="97" customFormat="1" x14ac:dyDescent="0.15">
      <c r="B76" s="6"/>
      <c r="E76" s="106"/>
      <c r="G76" s="106"/>
      <c r="I76" s="106"/>
      <c r="K76" s="106"/>
      <c r="M76" s="106"/>
      <c r="O76" s="106"/>
      <c r="Q76" s="106"/>
      <c r="S76" s="106"/>
      <c r="U76" s="106"/>
      <c r="W76" s="106"/>
      <c r="Y76" s="106"/>
      <c r="AA76" s="106"/>
      <c r="AC76" s="106"/>
    </row>
    <row r="77" spans="2:29" s="97" customFormat="1" x14ac:dyDescent="0.15">
      <c r="B77" s="6"/>
      <c r="E77" s="106"/>
      <c r="G77" s="106"/>
      <c r="I77" s="106"/>
      <c r="K77" s="106"/>
      <c r="M77" s="106"/>
      <c r="O77" s="106"/>
      <c r="Q77" s="106"/>
      <c r="S77" s="106"/>
      <c r="U77" s="106"/>
      <c r="W77" s="106"/>
      <c r="Y77" s="106"/>
      <c r="AA77" s="106"/>
      <c r="AC77" s="106"/>
    </row>
    <row r="78" spans="2:29" s="97" customFormat="1" x14ac:dyDescent="0.15">
      <c r="B78" s="6"/>
      <c r="E78" s="106"/>
      <c r="G78" s="106"/>
      <c r="I78" s="106"/>
      <c r="K78" s="106"/>
      <c r="M78" s="106"/>
      <c r="O78" s="106"/>
      <c r="Q78" s="106"/>
      <c r="S78" s="106"/>
      <c r="U78" s="106"/>
      <c r="W78" s="106"/>
      <c r="Y78" s="106"/>
      <c r="AA78" s="106"/>
      <c r="AC78" s="106"/>
    </row>
    <row r="79" spans="2:29" s="97" customFormat="1" x14ac:dyDescent="0.15">
      <c r="B79" s="6"/>
      <c r="E79" s="106"/>
      <c r="G79" s="106"/>
      <c r="I79" s="106"/>
      <c r="K79" s="106"/>
      <c r="M79" s="106"/>
      <c r="O79" s="106"/>
      <c r="Q79" s="106"/>
      <c r="S79" s="106"/>
      <c r="U79" s="106"/>
      <c r="W79" s="106"/>
      <c r="Y79" s="106"/>
      <c r="AA79" s="106"/>
      <c r="AC79" s="106"/>
    </row>
    <row r="80" spans="2:29" s="97" customFormat="1" x14ac:dyDescent="0.15">
      <c r="B80" s="6"/>
      <c r="E80" s="106"/>
      <c r="G80" s="106"/>
      <c r="I80" s="106"/>
      <c r="K80" s="106"/>
      <c r="M80" s="106"/>
      <c r="O80" s="106"/>
      <c r="Q80" s="106"/>
      <c r="S80" s="106"/>
      <c r="U80" s="106"/>
      <c r="W80" s="106"/>
      <c r="Y80" s="106"/>
      <c r="AA80" s="106"/>
      <c r="AC80" s="106"/>
    </row>
    <row r="81" spans="2:29" s="97" customFormat="1" x14ac:dyDescent="0.15">
      <c r="B81" s="6"/>
      <c r="E81" s="106"/>
      <c r="G81" s="106"/>
      <c r="I81" s="106"/>
      <c r="K81" s="106"/>
      <c r="M81" s="106"/>
      <c r="O81" s="106"/>
      <c r="Q81" s="106"/>
      <c r="S81" s="106"/>
      <c r="U81" s="106"/>
      <c r="W81" s="106"/>
      <c r="Y81" s="106"/>
      <c r="AA81" s="106"/>
      <c r="AC81" s="106"/>
    </row>
    <row r="82" spans="2:29" s="97" customFormat="1" x14ac:dyDescent="0.15">
      <c r="B82" s="6"/>
      <c r="E82" s="106"/>
      <c r="G82" s="106"/>
      <c r="I82" s="106"/>
      <c r="K82" s="106"/>
      <c r="M82" s="106"/>
      <c r="O82" s="106"/>
      <c r="Q82" s="106"/>
      <c r="S82" s="106"/>
      <c r="U82" s="106"/>
      <c r="W82" s="106"/>
      <c r="Y82" s="106"/>
      <c r="AA82" s="106"/>
      <c r="AC82" s="106"/>
    </row>
    <row r="83" spans="2:29" s="97" customFormat="1" x14ac:dyDescent="0.15">
      <c r="B83" s="6"/>
      <c r="E83" s="106"/>
      <c r="G83" s="106"/>
      <c r="I83" s="106"/>
      <c r="K83" s="106"/>
      <c r="M83" s="106"/>
      <c r="O83" s="106"/>
      <c r="Q83" s="106"/>
      <c r="S83" s="106"/>
      <c r="U83" s="106"/>
      <c r="W83" s="106"/>
      <c r="Y83" s="106"/>
      <c r="AA83" s="106"/>
      <c r="AC83" s="106"/>
    </row>
    <row r="84" spans="2:29" s="97" customFormat="1" x14ac:dyDescent="0.15">
      <c r="B84" s="6"/>
      <c r="E84" s="106"/>
      <c r="G84" s="106"/>
      <c r="I84" s="106"/>
      <c r="K84" s="106"/>
      <c r="M84" s="106"/>
      <c r="O84" s="106"/>
      <c r="Q84" s="106"/>
      <c r="S84" s="106"/>
      <c r="U84" s="106"/>
      <c r="W84" s="106"/>
      <c r="Y84" s="106"/>
      <c r="AA84" s="106"/>
      <c r="AC84" s="106"/>
    </row>
    <row r="85" spans="2:29" s="97" customFormat="1" x14ac:dyDescent="0.15">
      <c r="B85" s="6"/>
      <c r="E85" s="106"/>
      <c r="G85" s="106"/>
      <c r="I85" s="106"/>
      <c r="K85" s="106"/>
      <c r="M85" s="106"/>
      <c r="O85" s="106"/>
      <c r="Q85" s="106"/>
      <c r="S85" s="106"/>
      <c r="U85" s="106"/>
      <c r="W85" s="106"/>
      <c r="Y85" s="106"/>
      <c r="AA85" s="106"/>
      <c r="AC85" s="106"/>
    </row>
    <row r="86" spans="2:29" s="97" customFormat="1" x14ac:dyDescent="0.15">
      <c r="B86" s="6"/>
      <c r="E86" s="106"/>
      <c r="G86" s="106"/>
      <c r="I86" s="106"/>
      <c r="K86" s="106"/>
      <c r="M86" s="106"/>
      <c r="O86" s="106"/>
      <c r="Q86" s="106"/>
      <c r="S86" s="106"/>
      <c r="U86" s="106"/>
      <c r="W86" s="106"/>
      <c r="Y86" s="106"/>
      <c r="AA86" s="106"/>
      <c r="AC86" s="106"/>
    </row>
    <row r="87" spans="2:29" s="97" customFormat="1" x14ac:dyDescent="0.15">
      <c r="B87" s="6"/>
      <c r="E87" s="106"/>
      <c r="G87" s="106"/>
      <c r="I87" s="106"/>
      <c r="K87" s="106"/>
      <c r="M87" s="106"/>
      <c r="O87" s="106"/>
      <c r="Q87" s="106"/>
      <c r="S87" s="106"/>
      <c r="U87" s="106"/>
      <c r="W87" s="106"/>
      <c r="Y87" s="106"/>
      <c r="AA87" s="106"/>
      <c r="AC87" s="106"/>
    </row>
    <row r="88" spans="2:29" s="97" customFormat="1" x14ac:dyDescent="0.15">
      <c r="B88" s="6"/>
      <c r="E88" s="106"/>
      <c r="G88" s="106"/>
      <c r="I88" s="106"/>
      <c r="K88" s="106"/>
      <c r="M88" s="106"/>
      <c r="O88" s="106"/>
      <c r="Q88" s="106"/>
      <c r="S88" s="106"/>
      <c r="U88" s="106"/>
      <c r="W88" s="106"/>
      <c r="Y88" s="106"/>
      <c r="AA88" s="106"/>
      <c r="AC88" s="106"/>
    </row>
    <row r="89" spans="2:29" s="97" customFormat="1" x14ac:dyDescent="0.15">
      <c r="B89" s="6"/>
      <c r="E89" s="106"/>
      <c r="G89" s="106"/>
      <c r="I89" s="106"/>
      <c r="K89" s="106"/>
      <c r="M89" s="106"/>
      <c r="O89" s="106"/>
      <c r="Q89" s="106"/>
      <c r="S89" s="106"/>
      <c r="U89" s="106"/>
      <c r="W89" s="106"/>
      <c r="Y89" s="106"/>
      <c r="AA89" s="106"/>
      <c r="AC89" s="106"/>
    </row>
    <row r="90" spans="2:29" s="97" customFormat="1" x14ac:dyDescent="0.15">
      <c r="B90" s="6"/>
      <c r="E90" s="106"/>
      <c r="G90" s="106"/>
      <c r="I90" s="106"/>
      <c r="K90" s="106"/>
      <c r="M90" s="106"/>
      <c r="O90" s="106"/>
      <c r="Q90" s="106"/>
      <c r="S90" s="106"/>
      <c r="U90" s="106"/>
      <c r="W90" s="106"/>
      <c r="Y90" s="106"/>
      <c r="AA90" s="106"/>
      <c r="AC90" s="106"/>
    </row>
    <row r="91" spans="2:29" s="97" customFormat="1" x14ac:dyDescent="0.15">
      <c r="B91" s="6"/>
      <c r="E91" s="106"/>
      <c r="G91" s="106"/>
      <c r="I91" s="106"/>
      <c r="K91" s="106"/>
      <c r="M91" s="106"/>
      <c r="O91" s="106"/>
      <c r="Q91" s="106"/>
      <c r="S91" s="106"/>
      <c r="U91" s="106"/>
      <c r="W91" s="106"/>
      <c r="Y91" s="106"/>
      <c r="AA91" s="106"/>
      <c r="AC91" s="106"/>
    </row>
    <row r="92" spans="2:29" s="97" customFormat="1" x14ac:dyDescent="0.15">
      <c r="B92" s="6"/>
      <c r="E92" s="106"/>
      <c r="G92" s="106"/>
      <c r="I92" s="106"/>
      <c r="K92" s="106"/>
      <c r="M92" s="106"/>
      <c r="O92" s="106"/>
      <c r="Q92" s="106"/>
      <c r="S92" s="106"/>
      <c r="U92" s="106"/>
      <c r="W92" s="106"/>
      <c r="Y92" s="106"/>
      <c r="AA92" s="106"/>
      <c r="AC92" s="106"/>
    </row>
    <row r="93" spans="2:29" s="97" customFormat="1" x14ac:dyDescent="0.15">
      <c r="B93" s="6"/>
      <c r="E93" s="106"/>
      <c r="G93" s="106"/>
      <c r="I93" s="106"/>
      <c r="K93" s="106"/>
      <c r="M93" s="106"/>
      <c r="O93" s="106"/>
      <c r="Q93" s="106"/>
      <c r="S93" s="106"/>
      <c r="U93" s="106"/>
      <c r="W93" s="106"/>
      <c r="Y93" s="106"/>
      <c r="AA93" s="106"/>
      <c r="AC93" s="106"/>
    </row>
    <row r="94" spans="2:29" s="97" customFormat="1" x14ac:dyDescent="0.15">
      <c r="B94" s="6"/>
      <c r="E94" s="106"/>
      <c r="G94" s="106"/>
      <c r="I94" s="106"/>
      <c r="K94" s="106"/>
      <c r="M94" s="106"/>
      <c r="O94" s="106"/>
      <c r="Q94" s="106"/>
      <c r="S94" s="106"/>
      <c r="U94" s="106"/>
      <c r="W94" s="106"/>
      <c r="Y94" s="106"/>
      <c r="AA94" s="106"/>
      <c r="AC94" s="106"/>
    </row>
    <row r="95" spans="2:29" s="97" customFormat="1" x14ac:dyDescent="0.15">
      <c r="B95" s="6"/>
      <c r="E95" s="106"/>
      <c r="G95" s="106"/>
      <c r="I95" s="106"/>
      <c r="K95" s="106"/>
      <c r="M95" s="106"/>
      <c r="O95" s="106"/>
      <c r="Q95" s="106"/>
      <c r="S95" s="106"/>
      <c r="U95" s="106"/>
      <c r="W95" s="106"/>
      <c r="Y95" s="106"/>
      <c r="AA95" s="106"/>
      <c r="AC95" s="106"/>
    </row>
    <row r="96" spans="2:29" s="97" customFormat="1" x14ac:dyDescent="0.15">
      <c r="B96" s="6"/>
      <c r="E96" s="106"/>
      <c r="G96" s="106"/>
      <c r="I96" s="106"/>
      <c r="K96" s="106"/>
      <c r="M96" s="106"/>
      <c r="O96" s="106"/>
      <c r="Q96" s="106"/>
      <c r="S96" s="106"/>
      <c r="U96" s="106"/>
      <c r="W96" s="106"/>
      <c r="Y96" s="106"/>
      <c r="AA96" s="106"/>
      <c r="AC96" s="106"/>
    </row>
    <row r="97" spans="2:29" s="97" customFormat="1" x14ac:dyDescent="0.15">
      <c r="B97" s="6"/>
      <c r="E97" s="106"/>
      <c r="G97" s="106"/>
      <c r="I97" s="106"/>
      <c r="K97" s="106"/>
      <c r="M97" s="106"/>
      <c r="O97" s="106"/>
      <c r="Q97" s="106"/>
      <c r="S97" s="106"/>
      <c r="U97" s="106"/>
      <c r="W97" s="106"/>
      <c r="Y97" s="106"/>
      <c r="AA97" s="106"/>
      <c r="AC97" s="106"/>
    </row>
    <row r="98" spans="2:29" s="97" customFormat="1" x14ac:dyDescent="0.15">
      <c r="B98" s="6"/>
      <c r="E98" s="106"/>
      <c r="G98" s="106"/>
      <c r="I98" s="106"/>
      <c r="K98" s="106"/>
      <c r="M98" s="106"/>
      <c r="O98" s="106"/>
      <c r="Q98" s="106"/>
      <c r="S98" s="106"/>
      <c r="U98" s="106"/>
      <c r="W98" s="106"/>
      <c r="Y98" s="106"/>
      <c r="AA98" s="106"/>
      <c r="AC98" s="106"/>
    </row>
    <row r="99" spans="2:29" s="97" customFormat="1" x14ac:dyDescent="0.15">
      <c r="B99" s="6"/>
      <c r="E99" s="106"/>
      <c r="G99" s="106"/>
      <c r="I99" s="106"/>
      <c r="K99" s="106"/>
      <c r="M99" s="106"/>
      <c r="O99" s="106"/>
      <c r="Q99" s="106"/>
      <c r="S99" s="106"/>
      <c r="U99" s="106"/>
      <c r="W99" s="106"/>
      <c r="Y99" s="106"/>
      <c r="AA99" s="106"/>
      <c r="AC99" s="106"/>
    </row>
    <row r="100" spans="2:29" s="97" customFormat="1" x14ac:dyDescent="0.15">
      <c r="B100" s="6"/>
      <c r="E100" s="106"/>
      <c r="G100" s="106"/>
      <c r="I100" s="106"/>
      <c r="K100" s="106"/>
      <c r="M100" s="106"/>
      <c r="O100" s="106"/>
      <c r="Q100" s="106"/>
      <c r="S100" s="106"/>
      <c r="U100" s="106"/>
      <c r="W100" s="106"/>
      <c r="Y100" s="106"/>
      <c r="AA100" s="106"/>
      <c r="AC100" s="106"/>
    </row>
    <row r="101" spans="2:29" s="97" customFormat="1" x14ac:dyDescent="0.15">
      <c r="B101" s="6"/>
      <c r="E101" s="106"/>
      <c r="G101" s="106"/>
      <c r="I101" s="106"/>
      <c r="K101" s="106"/>
      <c r="M101" s="106"/>
      <c r="O101" s="106"/>
      <c r="Q101" s="106"/>
      <c r="S101" s="106"/>
      <c r="U101" s="106"/>
      <c r="W101" s="106"/>
      <c r="Y101" s="106"/>
      <c r="AA101" s="106"/>
      <c r="AC101" s="106"/>
    </row>
    <row r="102" spans="2:29" s="97" customFormat="1" x14ac:dyDescent="0.15">
      <c r="B102" s="6"/>
      <c r="E102" s="106"/>
      <c r="G102" s="106"/>
      <c r="I102" s="106"/>
      <c r="K102" s="106"/>
      <c r="M102" s="106"/>
      <c r="O102" s="106"/>
      <c r="Q102" s="106"/>
      <c r="S102" s="106"/>
      <c r="U102" s="106"/>
      <c r="W102" s="106"/>
      <c r="Y102" s="106"/>
      <c r="AA102" s="106"/>
      <c r="AC102" s="106"/>
    </row>
    <row r="103" spans="2:29" s="97" customFormat="1" x14ac:dyDescent="0.15">
      <c r="B103" s="6"/>
      <c r="E103" s="106"/>
      <c r="G103" s="106"/>
      <c r="I103" s="106"/>
      <c r="K103" s="106"/>
      <c r="M103" s="106"/>
      <c r="O103" s="106"/>
      <c r="Q103" s="106"/>
      <c r="S103" s="106"/>
      <c r="U103" s="106"/>
      <c r="W103" s="106"/>
      <c r="Y103" s="106"/>
      <c r="AA103" s="106"/>
      <c r="AC103" s="106"/>
    </row>
    <row r="104" spans="2:29" s="97" customFormat="1" x14ac:dyDescent="0.15">
      <c r="B104" s="6"/>
      <c r="E104" s="106"/>
      <c r="G104" s="106"/>
      <c r="I104" s="106"/>
      <c r="K104" s="106"/>
      <c r="M104" s="106"/>
      <c r="O104" s="106"/>
      <c r="Q104" s="106"/>
      <c r="S104" s="106"/>
      <c r="U104" s="106"/>
      <c r="W104" s="106"/>
      <c r="Y104" s="106"/>
      <c r="AA104" s="106"/>
      <c r="AC104" s="106"/>
    </row>
    <row r="105" spans="2:29" s="97" customFormat="1" x14ac:dyDescent="0.15">
      <c r="B105" s="6"/>
      <c r="E105" s="106"/>
      <c r="G105" s="106"/>
      <c r="I105" s="106"/>
      <c r="K105" s="106"/>
      <c r="M105" s="106"/>
      <c r="O105" s="106"/>
      <c r="Q105" s="106"/>
      <c r="S105" s="106"/>
      <c r="U105" s="106"/>
      <c r="W105" s="106"/>
      <c r="Y105" s="106"/>
      <c r="AA105" s="106"/>
      <c r="AC105" s="106"/>
    </row>
    <row r="106" spans="2:29" s="97" customFormat="1" x14ac:dyDescent="0.15">
      <c r="B106" s="6"/>
      <c r="E106" s="106"/>
      <c r="G106" s="106"/>
      <c r="I106" s="106"/>
      <c r="K106" s="106"/>
      <c r="M106" s="106"/>
      <c r="O106" s="106"/>
      <c r="Q106" s="106"/>
      <c r="S106" s="106"/>
      <c r="U106" s="106"/>
      <c r="W106" s="106"/>
      <c r="Y106" s="106"/>
      <c r="AA106" s="106"/>
      <c r="AC106" s="106"/>
    </row>
    <row r="107" spans="2:29" s="97" customFormat="1" x14ac:dyDescent="0.15">
      <c r="B107" s="6"/>
      <c r="E107" s="106"/>
      <c r="G107" s="106"/>
      <c r="I107" s="106"/>
      <c r="K107" s="106"/>
      <c r="M107" s="106"/>
      <c r="O107" s="106"/>
      <c r="Q107" s="106"/>
      <c r="S107" s="106"/>
      <c r="U107" s="106"/>
      <c r="W107" s="106"/>
      <c r="Y107" s="106"/>
      <c r="AA107" s="106"/>
      <c r="AC107" s="106"/>
    </row>
    <row r="108" spans="2:29" s="97" customFormat="1" x14ac:dyDescent="0.15">
      <c r="B108" s="6"/>
      <c r="E108" s="106"/>
      <c r="G108" s="106"/>
      <c r="I108" s="106"/>
      <c r="K108" s="106"/>
      <c r="M108" s="106"/>
      <c r="O108" s="106"/>
      <c r="Q108" s="106"/>
      <c r="S108" s="106"/>
      <c r="U108" s="106"/>
      <c r="W108" s="106"/>
      <c r="Y108" s="106"/>
      <c r="AA108" s="106"/>
      <c r="AC108" s="106"/>
    </row>
    <row r="109" spans="2:29" s="97" customFormat="1" x14ac:dyDescent="0.15">
      <c r="B109" s="6"/>
      <c r="E109" s="106"/>
      <c r="G109" s="106"/>
      <c r="I109" s="106"/>
      <c r="K109" s="106"/>
      <c r="M109" s="106"/>
      <c r="O109" s="106"/>
      <c r="Q109" s="106"/>
      <c r="S109" s="106"/>
      <c r="U109" s="106"/>
      <c r="W109" s="106"/>
      <c r="Y109" s="106"/>
      <c r="AA109" s="106"/>
      <c r="AC109" s="106"/>
    </row>
    <row r="110" spans="2:29" s="97" customFormat="1" x14ac:dyDescent="0.15">
      <c r="B110" s="6"/>
      <c r="E110" s="106"/>
      <c r="G110" s="106"/>
      <c r="I110" s="106"/>
      <c r="K110" s="106"/>
      <c r="M110" s="106"/>
      <c r="O110" s="106"/>
      <c r="Q110" s="106"/>
      <c r="S110" s="106"/>
      <c r="U110" s="106"/>
      <c r="W110" s="106"/>
      <c r="Y110" s="106"/>
      <c r="AA110" s="106"/>
      <c r="AC110" s="106"/>
    </row>
    <row r="111" spans="2:29" s="97" customFormat="1" x14ac:dyDescent="0.15">
      <c r="B111" s="6"/>
      <c r="E111" s="106"/>
      <c r="G111" s="106"/>
      <c r="I111" s="106"/>
      <c r="K111" s="106"/>
      <c r="M111" s="106"/>
      <c r="O111" s="106"/>
      <c r="Q111" s="106"/>
      <c r="S111" s="106"/>
      <c r="U111" s="106"/>
      <c r="W111" s="106"/>
      <c r="Y111" s="106"/>
      <c r="AA111" s="106"/>
      <c r="AC111" s="106"/>
    </row>
    <row r="112" spans="2:29" s="97" customFormat="1" x14ac:dyDescent="0.15">
      <c r="B112" s="6"/>
      <c r="E112" s="106"/>
      <c r="G112" s="106"/>
      <c r="I112" s="106"/>
      <c r="K112" s="106"/>
      <c r="M112" s="106"/>
      <c r="O112" s="106"/>
      <c r="Q112" s="106"/>
      <c r="S112" s="106"/>
      <c r="U112" s="106"/>
      <c r="W112" s="106"/>
      <c r="Y112" s="106"/>
      <c r="AA112" s="106"/>
      <c r="AC112" s="106"/>
    </row>
    <row r="113" spans="2:29" s="97" customFormat="1" x14ac:dyDescent="0.15">
      <c r="B113" s="6"/>
      <c r="E113" s="106"/>
      <c r="G113" s="106"/>
      <c r="I113" s="106"/>
      <c r="K113" s="106"/>
      <c r="M113" s="106"/>
      <c r="O113" s="106"/>
      <c r="Q113" s="106"/>
      <c r="S113" s="106"/>
      <c r="U113" s="106"/>
      <c r="W113" s="106"/>
      <c r="Y113" s="106"/>
      <c r="AA113" s="106"/>
      <c r="AC113" s="106"/>
    </row>
    <row r="114" spans="2:29" s="97" customFormat="1" x14ac:dyDescent="0.15">
      <c r="B114" s="6"/>
      <c r="E114" s="106"/>
      <c r="G114" s="106"/>
      <c r="I114" s="106"/>
      <c r="K114" s="106"/>
      <c r="M114" s="106"/>
      <c r="O114" s="106"/>
      <c r="Q114" s="106"/>
      <c r="S114" s="106"/>
      <c r="U114" s="106"/>
      <c r="W114" s="106"/>
      <c r="Y114" s="106"/>
      <c r="AA114" s="106"/>
      <c r="AC114" s="106"/>
    </row>
    <row r="115" spans="2:29" s="97" customFormat="1" x14ac:dyDescent="0.15">
      <c r="B115" s="6"/>
      <c r="E115" s="106"/>
      <c r="G115" s="106"/>
      <c r="I115" s="106"/>
      <c r="K115" s="106"/>
      <c r="M115" s="106"/>
      <c r="O115" s="106"/>
      <c r="Q115" s="106"/>
      <c r="S115" s="106"/>
      <c r="U115" s="106"/>
      <c r="W115" s="106"/>
      <c r="Y115" s="106"/>
      <c r="AA115" s="106"/>
      <c r="AC115" s="106"/>
    </row>
    <row r="116" spans="2:29" s="97" customFormat="1" x14ac:dyDescent="0.15">
      <c r="B116" s="6"/>
      <c r="E116" s="106"/>
      <c r="G116" s="106"/>
      <c r="I116" s="106"/>
      <c r="K116" s="106"/>
      <c r="M116" s="106"/>
      <c r="O116" s="106"/>
      <c r="Q116" s="106"/>
      <c r="S116" s="106"/>
      <c r="U116" s="106"/>
      <c r="W116" s="106"/>
      <c r="Y116" s="106"/>
      <c r="AA116" s="106"/>
      <c r="AC116" s="106"/>
    </row>
    <row r="117" spans="2:29" s="97" customFormat="1" x14ac:dyDescent="0.15">
      <c r="B117" s="6"/>
      <c r="E117" s="106"/>
      <c r="G117" s="106"/>
      <c r="I117" s="106"/>
      <c r="K117" s="106"/>
      <c r="M117" s="106"/>
      <c r="O117" s="106"/>
      <c r="Q117" s="106"/>
      <c r="S117" s="106"/>
      <c r="U117" s="106"/>
      <c r="W117" s="106"/>
      <c r="Y117" s="106"/>
      <c r="AA117" s="106"/>
      <c r="AC117" s="106"/>
    </row>
    <row r="118" spans="2:29" s="97" customFormat="1" x14ac:dyDescent="0.15">
      <c r="B118" s="6"/>
      <c r="E118" s="106"/>
      <c r="G118" s="106"/>
      <c r="I118" s="106"/>
      <c r="K118" s="106"/>
      <c r="M118" s="106"/>
      <c r="O118" s="106"/>
      <c r="Q118" s="106"/>
      <c r="S118" s="106"/>
      <c r="U118" s="106"/>
      <c r="W118" s="106"/>
      <c r="Y118" s="106"/>
      <c r="AA118" s="106"/>
      <c r="AC118" s="106"/>
    </row>
    <row r="119" spans="2:29" s="97" customFormat="1" x14ac:dyDescent="0.15">
      <c r="B119" s="6"/>
      <c r="E119" s="106"/>
      <c r="G119" s="106"/>
      <c r="I119" s="106"/>
      <c r="K119" s="106"/>
      <c r="M119" s="106"/>
      <c r="O119" s="106"/>
      <c r="Q119" s="106"/>
      <c r="S119" s="106"/>
      <c r="U119" s="106"/>
      <c r="W119" s="106"/>
      <c r="Y119" s="106"/>
      <c r="AA119" s="106"/>
      <c r="AC119" s="106"/>
    </row>
    <row r="120" spans="2:29" s="97" customFormat="1" x14ac:dyDescent="0.15">
      <c r="B120" s="6"/>
      <c r="E120" s="106"/>
      <c r="G120" s="106"/>
      <c r="I120" s="106"/>
      <c r="K120" s="106"/>
      <c r="M120" s="106"/>
      <c r="O120" s="106"/>
      <c r="Q120" s="106"/>
      <c r="S120" s="106"/>
      <c r="U120" s="106"/>
      <c r="W120" s="106"/>
      <c r="Y120" s="106"/>
      <c r="AA120" s="106"/>
      <c r="AC120" s="106"/>
    </row>
    <row r="121" spans="2:29" s="97" customFormat="1" x14ac:dyDescent="0.15">
      <c r="B121" s="6"/>
      <c r="E121" s="106"/>
      <c r="G121" s="106"/>
      <c r="I121" s="106"/>
      <c r="K121" s="106"/>
      <c r="M121" s="106"/>
      <c r="O121" s="106"/>
      <c r="Q121" s="106"/>
      <c r="S121" s="106"/>
      <c r="U121" s="106"/>
      <c r="W121" s="106"/>
      <c r="Y121" s="106"/>
      <c r="AA121" s="106"/>
      <c r="AC121" s="106"/>
    </row>
    <row r="122" spans="2:29" s="97" customFormat="1" x14ac:dyDescent="0.15">
      <c r="B122" s="6"/>
      <c r="E122" s="106"/>
      <c r="G122" s="106"/>
      <c r="I122" s="106"/>
      <c r="K122" s="106"/>
      <c r="M122" s="106"/>
      <c r="O122" s="106"/>
      <c r="Q122" s="106"/>
      <c r="S122" s="106"/>
      <c r="U122" s="106"/>
      <c r="W122" s="106"/>
      <c r="Y122" s="106"/>
      <c r="AA122" s="106"/>
      <c r="AC122" s="106"/>
    </row>
    <row r="123" spans="2:29" s="97" customFormat="1" x14ac:dyDescent="0.15">
      <c r="B123" s="6"/>
      <c r="E123" s="106"/>
      <c r="G123" s="106"/>
      <c r="I123" s="106"/>
      <c r="K123" s="106"/>
      <c r="M123" s="106"/>
      <c r="O123" s="106"/>
      <c r="Q123" s="106"/>
      <c r="S123" s="106"/>
      <c r="U123" s="106"/>
      <c r="W123" s="106"/>
      <c r="Y123" s="106"/>
      <c r="AA123" s="106"/>
      <c r="AC123" s="106"/>
    </row>
    <row r="124" spans="2:29" s="97" customFormat="1" x14ac:dyDescent="0.15">
      <c r="B124" s="6"/>
      <c r="E124" s="106"/>
      <c r="G124" s="106"/>
      <c r="I124" s="106"/>
      <c r="K124" s="106"/>
      <c r="M124" s="106"/>
      <c r="O124" s="106"/>
      <c r="Q124" s="106"/>
      <c r="S124" s="106"/>
      <c r="U124" s="106"/>
      <c r="W124" s="106"/>
      <c r="Y124" s="106"/>
      <c r="AA124" s="106"/>
      <c r="AC124" s="106"/>
    </row>
    <row r="125" spans="2:29" s="97" customFormat="1" x14ac:dyDescent="0.15">
      <c r="B125" s="6"/>
      <c r="E125" s="106"/>
      <c r="G125" s="106"/>
      <c r="I125" s="106"/>
      <c r="K125" s="106"/>
      <c r="M125" s="106"/>
      <c r="O125" s="106"/>
      <c r="Q125" s="106"/>
      <c r="S125" s="106"/>
      <c r="U125" s="106"/>
      <c r="W125" s="106"/>
      <c r="Y125" s="106"/>
      <c r="AA125" s="106"/>
      <c r="AC125" s="106"/>
    </row>
    <row r="126" spans="2:29" s="97" customFormat="1" x14ac:dyDescent="0.15">
      <c r="B126" s="6"/>
      <c r="E126" s="106"/>
      <c r="G126" s="106"/>
      <c r="I126" s="106"/>
      <c r="K126" s="106"/>
      <c r="M126" s="106"/>
      <c r="O126" s="106"/>
      <c r="Q126" s="106"/>
      <c r="S126" s="106"/>
      <c r="U126" s="106"/>
      <c r="W126" s="106"/>
      <c r="Y126" s="106"/>
      <c r="AA126" s="106"/>
      <c r="AC126" s="106"/>
    </row>
    <row r="127" spans="2:29" s="97" customFormat="1" x14ac:dyDescent="0.15">
      <c r="B127" s="6"/>
      <c r="E127" s="106"/>
      <c r="G127" s="106"/>
      <c r="I127" s="106"/>
      <c r="K127" s="106"/>
      <c r="M127" s="106"/>
      <c r="O127" s="106"/>
      <c r="Q127" s="106"/>
      <c r="S127" s="106"/>
      <c r="U127" s="106"/>
      <c r="W127" s="106"/>
      <c r="Y127" s="106"/>
      <c r="AA127" s="106"/>
      <c r="AC127" s="106"/>
    </row>
    <row r="128" spans="2:29" s="97" customFormat="1" x14ac:dyDescent="0.15">
      <c r="B128" s="6"/>
      <c r="E128" s="106"/>
      <c r="G128" s="106"/>
      <c r="I128" s="106"/>
      <c r="K128" s="106"/>
      <c r="M128" s="106"/>
      <c r="O128" s="106"/>
      <c r="Q128" s="106"/>
      <c r="S128" s="106"/>
      <c r="U128" s="106"/>
      <c r="W128" s="106"/>
      <c r="Y128" s="106"/>
      <c r="AA128" s="106"/>
      <c r="AC128" s="106"/>
    </row>
    <row r="129" spans="2:29" s="97" customFormat="1" x14ac:dyDescent="0.15">
      <c r="B129" s="6"/>
      <c r="E129" s="106"/>
      <c r="G129" s="106"/>
      <c r="I129" s="106"/>
      <c r="K129" s="106"/>
      <c r="M129" s="106"/>
      <c r="O129" s="106"/>
      <c r="Q129" s="106"/>
      <c r="S129" s="106"/>
      <c r="U129" s="106"/>
      <c r="W129" s="106"/>
      <c r="Y129" s="106"/>
      <c r="AA129" s="106"/>
      <c r="AC129" s="106"/>
    </row>
    <row r="130" spans="2:29" s="97" customFormat="1" x14ac:dyDescent="0.15">
      <c r="B130" s="6"/>
      <c r="E130" s="106"/>
      <c r="G130" s="106"/>
      <c r="I130" s="106"/>
      <c r="K130" s="106"/>
      <c r="M130" s="106"/>
      <c r="O130" s="106"/>
      <c r="Q130" s="106"/>
      <c r="S130" s="106"/>
      <c r="U130" s="106"/>
      <c r="W130" s="106"/>
      <c r="Y130" s="106"/>
      <c r="AA130" s="106"/>
      <c r="AC130" s="106"/>
    </row>
    <row r="131" spans="2:29" s="97" customFormat="1" x14ac:dyDescent="0.15">
      <c r="B131" s="6"/>
      <c r="E131" s="106"/>
      <c r="G131" s="106"/>
      <c r="I131" s="106"/>
      <c r="K131" s="106"/>
      <c r="M131" s="106"/>
      <c r="O131" s="106"/>
      <c r="Q131" s="106"/>
      <c r="S131" s="106"/>
      <c r="U131" s="106"/>
      <c r="W131" s="106"/>
      <c r="Y131" s="106"/>
      <c r="AA131" s="106"/>
      <c r="AC131" s="106"/>
    </row>
    <row r="132" spans="2:29" s="97" customFormat="1" x14ac:dyDescent="0.15">
      <c r="B132" s="6"/>
      <c r="E132" s="106"/>
      <c r="G132" s="106"/>
      <c r="I132" s="106"/>
      <c r="K132" s="106"/>
      <c r="M132" s="106"/>
      <c r="O132" s="106"/>
      <c r="Q132" s="106"/>
      <c r="S132" s="106"/>
      <c r="U132" s="106"/>
      <c r="W132" s="106"/>
      <c r="Y132" s="106"/>
      <c r="AA132" s="106"/>
      <c r="AC132" s="106"/>
    </row>
    <row r="133" spans="2:29" s="97" customFormat="1" x14ac:dyDescent="0.15">
      <c r="B133" s="6"/>
      <c r="E133" s="106"/>
      <c r="G133" s="106"/>
      <c r="I133" s="106"/>
      <c r="K133" s="106"/>
      <c r="M133" s="106"/>
      <c r="O133" s="106"/>
      <c r="Q133" s="106"/>
      <c r="S133" s="106"/>
      <c r="U133" s="106"/>
      <c r="W133" s="106"/>
      <c r="Y133" s="106"/>
      <c r="AA133" s="106"/>
      <c r="AC133" s="106"/>
    </row>
    <row r="134" spans="2:29" s="97" customFormat="1" x14ac:dyDescent="0.15">
      <c r="B134" s="6"/>
      <c r="E134" s="106"/>
      <c r="G134" s="106"/>
      <c r="I134" s="106"/>
      <c r="K134" s="106"/>
      <c r="M134" s="106"/>
      <c r="O134" s="106"/>
      <c r="Q134" s="106"/>
      <c r="S134" s="106"/>
      <c r="U134" s="106"/>
      <c r="W134" s="106"/>
      <c r="Y134" s="106"/>
      <c r="AA134" s="106"/>
      <c r="AC134" s="106"/>
    </row>
    <row r="135" spans="2:29" s="97" customFormat="1" x14ac:dyDescent="0.15">
      <c r="B135" s="6"/>
      <c r="E135" s="106"/>
      <c r="G135" s="106"/>
      <c r="I135" s="106"/>
      <c r="K135" s="106"/>
      <c r="M135" s="106"/>
      <c r="O135" s="106"/>
      <c r="Q135" s="106"/>
      <c r="S135" s="106"/>
      <c r="U135" s="106"/>
      <c r="W135" s="106"/>
      <c r="Y135" s="106"/>
      <c r="AA135" s="106"/>
      <c r="AC135" s="106"/>
    </row>
    <row r="136" spans="2:29" s="97" customFormat="1" x14ac:dyDescent="0.15">
      <c r="B136" s="6"/>
      <c r="E136" s="106"/>
      <c r="G136" s="106"/>
      <c r="I136" s="106"/>
      <c r="K136" s="106"/>
      <c r="M136" s="106"/>
      <c r="O136" s="106"/>
      <c r="Q136" s="106"/>
      <c r="S136" s="106"/>
      <c r="U136" s="106"/>
      <c r="W136" s="106"/>
      <c r="Y136" s="106"/>
      <c r="AA136" s="106"/>
      <c r="AC136" s="106"/>
    </row>
    <row r="137" spans="2:29" s="97" customFormat="1" x14ac:dyDescent="0.15">
      <c r="B137" s="6"/>
      <c r="E137" s="106"/>
      <c r="G137" s="106"/>
      <c r="I137" s="106"/>
      <c r="K137" s="106"/>
      <c r="M137" s="106"/>
      <c r="O137" s="106"/>
      <c r="Q137" s="106"/>
      <c r="S137" s="106"/>
      <c r="U137" s="106"/>
      <c r="W137" s="106"/>
      <c r="Y137" s="106"/>
      <c r="AA137" s="106"/>
      <c r="AC137" s="106"/>
    </row>
    <row r="138" spans="2:29" s="97" customFormat="1" x14ac:dyDescent="0.15">
      <c r="B138" s="6"/>
      <c r="E138" s="106"/>
      <c r="G138" s="106"/>
      <c r="I138" s="106"/>
      <c r="K138" s="106"/>
      <c r="M138" s="106"/>
      <c r="O138" s="106"/>
      <c r="Q138" s="106"/>
      <c r="S138" s="106"/>
      <c r="U138" s="106"/>
      <c r="W138" s="106"/>
      <c r="Y138" s="106"/>
      <c r="AA138" s="106"/>
      <c r="AC138" s="106"/>
    </row>
    <row r="139" spans="2:29" s="97" customFormat="1" x14ac:dyDescent="0.15">
      <c r="B139" s="6"/>
      <c r="E139" s="106"/>
      <c r="G139" s="106"/>
      <c r="I139" s="106"/>
      <c r="K139" s="106"/>
      <c r="M139" s="106"/>
      <c r="O139" s="106"/>
      <c r="Q139" s="106"/>
      <c r="S139" s="106"/>
      <c r="U139" s="106"/>
      <c r="W139" s="106"/>
      <c r="Y139" s="106"/>
      <c r="AA139" s="106"/>
      <c r="AC139" s="106"/>
    </row>
    <row r="140" spans="2:29" s="97" customFormat="1" x14ac:dyDescent="0.15">
      <c r="B140" s="6"/>
      <c r="E140" s="106"/>
      <c r="G140" s="106"/>
      <c r="I140" s="106"/>
      <c r="K140" s="106"/>
      <c r="M140" s="106"/>
      <c r="O140" s="106"/>
      <c r="Q140" s="106"/>
      <c r="S140" s="106"/>
      <c r="U140" s="106"/>
      <c r="W140" s="106"/>
      <c r="Y140" s="106"/>
      <c r="AA140" s="106"/>
      <c r="AC140" s="106"/>
    </row>
    <row r="141" spans="2:29" s="97" customFormat="1" x14ac:dyDescent="0.15">
      <c r="B141" s="6"/>
      <c r="E141" s="106"/>
      <c r="G141" s="106"/>
      <c r="I141" s="106"/>
      <c r="K141" s="106"/>
      <c r="M141" s="106"/>
      <c r="O141" s="106"/>
      <c r="Q141" s="106"/>
      <c r="S141" s="106"/>
      <c r="U141" s="106"/>
      <c r="W141" s="106"/>
      <c r="Y141" s="106"/>
      <c r="AA141" s="106"/>
      <c r="AC141" s="106"/>
    </row>
    <row r="142" spans="2:29" s="97" customFormat="1" x14ac:dyDescent="0.15">
      <c r="B142" s="6"/>
      <c r="E142" s="106"/>
      <c r="G142" s="106"/>
      <c r="I142" s="106"/>
      <c r="K142" s="106"/>
      <c r="M142" s="106"/>
      <c r="O142" s="106"/>
      <c r="Q142" s="106"/>
      <c r="S142" s="106"/>
      <c r="U142" s="106"/>
      <c r="W142" s="106"/>
      <c r="Y142" s="106"/>
      <c r="AA142" s="106"/>
      <c r="AC142" s="106"/>
    </row>
    <row r="143" spans="2:29" s="97" customFormat="1" x14ac:dyDescent="0.15">
      <c r="B143" s="6"/>
      <c r="E143" s="106"/>
      <c r="G143" s="106"/>
      <c r="I143" s="106"/>
      <c r="K143" s="106"/>
      <c r="M143" s="106"/>
      <c r="O143" s="106"/>
      <c r="Q143" s="106"/>
      <c r="S143" s="106"/>
      <c r="U143" s="106"/>
      <c r="W143" s="106"/>
      <c r="Y143" s="106"/>
      <c r="AA143" s="106"/>
      <c r="AC143" s="106"/>
    </row>
    <row r="144" spans="2:29" s="97" customFormat="1" x14ac:dyDescent="0.15">
      <c r="B144" s="6"/>
      <c r="E144" s="106"/>
      <c r="G144" s="106"/>
      <c r="I144" s="106"/>
      <c r="K144" s="106"/>
      <c r="M144" s="106"/>
      <c r="O144" s="106"/>
      <c r="Q144" s="106"/>
      <c r="S144" s="106"/>
      <c r="U144" s="106"/>
      <c r="W144" s="106"/>
      <c r="Y144" s="106"/>
      <c r="AA144" s="106"/>
      <c r="AC144" s="106"/>
    </row>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sheetData>
  <mergeCells count="1">
    <mergeCell ref="A1:AC1"/>
  </mergeCells>
  <phoneticPr fontId="7" type="noConversion"/>
  <printOptions horizontalCentered="1"/>
  <pageMargins left="0" right="0" top="0.25" bottom="0.25" header="0.3" footer="0.3"/>
  <pageSetup scale="60" orientation="landscape"/>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288"/>
  <sheetViews>
    <sheetView zoomScale="150" zoomScaleNormal="150" zoomScalePageLayoutView="150" workbookViewId="0">
      <selection activeCell="D4" sqref="D4:Z4"/>
    </sheetView>
  </sheetViews>
  <sheetFormatPr baseColWidth="10" defaultColWidth="8.83203125" defaultRowHeight="13" x14ac:dyDescent="0.15"/>
  <cols>
    <col min="1" max="1" width="1.6640625" style="1" customWidth="1"/>
    <col min="2" max="2" width="25.6640625" style="2" customWidth="1"/>
    <col min="3" max="3" width="3.6640625" style="1" hidden="1" customWidth="1"/>
    <col min="4" max="4" width="9.33203125" style="1" customWidth="1"/>
    <col min="5" max="5" width="6.1640625" style="5" hidden="1" customWidth="1"/>
    <col min="6" max="6" width="9.33203125" style="1" customWidth="1"/>
    <col min="7" max="7" width="5.6640625" style="5" hidden="1" customWidth="1"/>
    <col min="8" max="8" width="9.33203125" style="1" customWidth="1"/>
    <col min="9" max="9" width="5.6640625" style="5" hidden="1" customWidth="1"/>
    <col min="10" max="10" width="9.33203125" style="1" customWidth="1"/>
    <col min="11" max="11" width="5.6640625" style="5" hidden="1" customWidth="1"/>
    <col min="12" max="12" width="9.33203125" style="1" customWidth="1"/>
    <col min="13" max="13" width="5.6640625" style="5" hidden="1" customWidth="1"/>
    <col min="14" max="14" width="9.33203125" style="1" customWidth="1"/>
    <col min="15" max="15" width="5.6640625" style="5" hidden="1" customWidth="1"/>
    <col min="16" max="16" width="9.33203125" style="1" customWidth="1"/>
    <col min="17" max="17" width="5.6640625" style="5" hidden="1" customWidth="1"/>
    <col min="18" max="18" width="9.33203125" style="1" customWidth="1"/>
    <col min="19" max="19" width="5.6640625" style="5" hidden="1" customWidth="1"/>
    <col min="20" max="20" width="9.33203125" style="1" customWidth="1"/>
    <col min="21" max="21" width="5.6640625" style="5" hidden="1" customWidth="1"/>
    <col min="22" max="22" width="9.33203125" style="1" customWidth="1"/>
    <col min="23" max="23" width="5.6640625" style="5" hidden="1" customWidth="1"/>
    <col min="24" max="24" width="9.33203125" style="1" customWidth="1"/>
    <col min="25" max="25" width="5.6640625" style="5" hidden="1" customWidth="1"/>
    <col min="26" max="26" width="9.33203125" style="1" customWidth="1"/>
    <col min="27" max="27" width="5.6640625" style="5" hidden="1" customWidth="1"/>
    <col min="28" max="28" width="9.33203125" style="1" customWidth="1"/>
    <col min="29" max="29" width="5.1640625" style="5" hidden="1" customWidth="1"/>
    <col min="30" max="53" width="8.83203125" style="97"/>
    <col min="54" max="16384" width="8.83203125" style="1"/>
  </cols>
  <sheetData>
    <row r="1" spans="1:53" ht="32.25" customHeight="1" x14ac:dyDescent="0.35">
      <c r="A1" s="207" t="s">
        <v>8</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row>
    <row r="2" spans="1:53" s="173" customFormat="1" ht="21" customHeight="1" x14ac:dyDescent="0.2">
      <c r="E2" s="174"/>
      <c r="F2" s="175"/>
      <c r="G2" s="174"/>
      <c r="H2" s="175"/>
      <c r="J2" s="175" t="s">
        <v>198</v>
      </c>
      <c r="K2" s="175"/>
      <c r="M2" s="174"/>
      <c r="Q2" s="176" t="s">
        <v>9</v>
      </c>
      <c r="R2" s="177" t="s">
        <v>206</v>
      </c>
      <c r="U2" s="174"/>
      <c r="W2" s="174"/>
      <c r="Y2" s="174"/>
      <c r="AA2" s="174"/>
      <c r="AC2" s="174"/>
    </row>
    <row r="3" spans="1:53" s="6" customFormat="1" ht="4.5" customHeight="1" x14ac:dyDescent="0.15">
      <c r="E3" s="98"/>
      <c r="G3" s="98"/>
      <c r="I3" s="98"/>
      <c r="K3" s="98"/>
      <c r="M3" s="98"/>
      <c r="O3" s="98"/>
      <c r="Q3" s="98"/>
      <c r="S3" s="98"/>
      <c r="U3" s="98"/>
      <c r="W3" s="98"/>
      <c r="Y3" s="98"/>
      <c r="AA3" s="98"/>
      <c r="AC3" s="98"/>
    </row>
    <row r="4" spans="1:53" s="3" customFormat="1" ht="51.75" customHeight="1" x14ac:dyDescent="0.15">
      <c r="A4" s="99"/>
      <c r="C4" s="138" t="s">
        <v>10</v>
      </c>
      <c r="D4" s="139" t="s">
        <v>211</v>
      </c>
      <c r="E4" s="140" t="s">
        <v>163</v>
      </c>
      <c r="F4" s="141" t="s">
        <v>212</v>
      </c>
      <c r="G4" s="138" t="s">
        <v>11</v>
      </c>
      <c r="H4" s="141" t="s">
        <v>213</v>
      </c>
      <c r="I4" s="138" t="s">
        <v>11</v>
      </c>
      <c r="J4" s="141" t="s">
        <v>214</v>
      </c>
      <c r="K4" s="138" t="s">
        <v>11</v>
      </c>
      <c r="L4" s="141" t="s">
        <v>215</v>
      </c>
      <c r="M4" s="138" t="s">
        <v>11</v>
      </c>
      <c r="N4" s="141" t="s">
        <v>216</v>
      </c>
      <c r="O4" s="138" t="s">
        <v>11</v>
      </c>
      <c r="P4" s="141" t="s">
        <v>217</v>
      </c>
      <c r="Q4" s="138" t="s">
        <v>11</v>
      </c>
      <c r="R4" s="141" t="s">
        <v>218</v>
      </c>
      <c r="S4" s="138" t="s">
        <v>11</v>
      </c>
      <c r="T4" s="141" t="s">
        <v>219</v>
      </c>
      <c r="U4" s="138" t="s">
        <v>11</v>
      </c>
      <c r="V4" s="141" t="s">
        <v>220</v>
      </c>
      <c r="W4" s="138" t="s">
        <v>11</v>
      </c>
      <c r="X4" s="141" t="s">
        <v>221</v>
      </c>
      <c r="Y4" s="138" t="s">
        <v>11</v>
      </c>
      <c r="Z4" s="141" t="s">
        <v>222</v>
      </c>
      <c r="AA4" s="142" t="s">
        <v>11</v>
      </c>
      <c r="AB4" s="159" t="s">
        <v>12</v>
      </c>
      <c r="AC4" s="160" t="s">
        <v>13</v>
      </c>
      <c r="AD4" s="99"/>
      <c r="AE4" s="99"/>
      <c r="AF4" s="99"/>
      <c r="AG4" s="99"/>
      <c r="AH4" s="99"/>
      <c r="AI4" s="99"/>
      <c r="AJ4" s="99"/>
      <c r="AK4" s="99"/>
      <c r="AL4" s="99"/>
      <c r="AM4" s="99"/>
      <c r="AN4" s="99"/>
      <c r="AO4" s="99"/>
      <c r="AP4" s="99"/>
      <c r="AQ4" s="99"/>
      <c r="AR4" s="99"/>
      <c r="AS4" s="99"/>
      <c r="AT4" s="99"/>
      <c r="AU4" s="99"/>
      <c r="AV4" s="99"/>
      <c r="AW4" s="99"/>
      <c r="AX4" s="99"/>
      <c r="AY4" s="99"/>
      <c r="AZ4" s="99"/>
      <c r="BA4" s="99"/>
    </row>
    <row r="5" spans="1:53" s="4" customFormat="1" ht="16" customHeight="1" x14ac:dyDescent="0.15">
      <c r="A5" s="100"/>
      <c r="B5" s="192" t="s">
        <v>14</v>
      </c>
      <c r="C5" s="184"/>
      <c r="D5" s="184"/>
      <c r="E5" s="193"/>
      <c r="F5" s="184"/>
      <c r="G5" s="193"/>
      <c r="H5" s="184"/>
      <c r="I5" s="193"/>
      <c r="J5" s="184"/>
      <c r="K5" s="193"/>
      <c r="L5" s="184"/>
      <c r="M5" s="193"/>
      <c r="N5" s="184"/>
      <c r="O5" s="193"/>
      <c r="P5" s="184"/>
      <c r="Q5" s="193"/>
      <c r="R5" s="184"/>
      <c r="S5" s="193"/>
      <c r="T5" s="184"/>
      <c r="U5" s="193"/>
      <c r="V5" s="184"/>
      <c r="W5" s="193"/>
      <c r="X5" s="184"/>
      <c r="Y5" s="193"/>
      <c r="Z5" s="184"/>
      <c r="AA5" s="193"/>
      <c r="AB5" s="184"/>
      <c r="AC5" s="11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row>
    <row r="6" spans="1:53" s="4" customFormat="1" ht="16" customHeight="1" x14ac:dyDescent="0.15">
      <c r="A6" s="100"/>
      <c r="B6" s="111">
        <f>'Cash Flow - Y3'!B8</f>
        <v>0</v>
      </c>
      <c r="C6" s="112"/>
      <c r="D6" s="113">
        <f>'Cash Flow - Y3'!C8</f>
        <v>0</v>
      </c>
      <c r="E6" s="114" t="str">
        <f>IF($D$14=0,"-",(D6*100)/$D$14)</f>
        <v>-</v>
      </c>
      <c r="F6" s="113">
        <f>'Cash Flow - Y3'!D8</f>
        <v>0</v>
      </c>
      <c r="G6" s="114" t="str">
        <f>IF(F$14=0,"-",(F6*100)/F$14)</f>
        <v>-</v>
      </c>
      <c r="H6" s="113">
        <f>'Cash Flow - Y3'!E8</f>
        <v>0</v>
      </c>
      <c r="I6" s="114" t="str">
        <f>IF(H$14=0,"-",(H6*100)/H$14)</f>
        <v>-</v>
      </c>
      <c r="J6" s="113">
        <f>'Cash Flow - Y3'!F8</f>
        <v>0</v>
      </c>
      <c r="K6" s="114" t="str">
        <f>IF(J$14=0,"-",(J6*100)/J$14)</f>
        <v>-</v>
      </c>
      <c r="L6" s="113">
        <f>'Cash Flow - Y3'!G8</f>
        <v>0</v>
      </c>
      <c r="M6" s="114" t="str">
        <f>IF(L$14=0,"-",(L6*100)/L$14)</f>
        <v>-</v>
      </c>
      <c r="N6" s="113">
        <f>'Cash Flow - Y3'!H8</f>
        <v>0</v>
      </c>
      <c r="O6" s="114" t="str">
        <f>IF(N$14=0,"-",(N6*100)/N$14)</f>
        <v>-</v>
      </c>
      <c r="P6" s="113">
        <f>'Cash Flow - Y3'!I8</f>
        <v>0</v>
      </c>
      <c r="Q6" s="114" t="str">
        <f>IF(P$14=0,"-",(P6*100)/P$14)</f>
        <v>-</v>
      </c>
      <c r="R6" s="113">
        <f>'Cash Flow - Y3'!J8</f>
        <v>0</v>
      </c>
      <c r="S6" s="114" t="str">
        <f>IF(R$14=0,"-",(R6*100)/R$14)</f>
        <v>-</v>
      </c>
      <c r="T6" s="113">
        <f>'Cash Flow - Y3'!K8</f>
        <v>0</v>
      </c>
      <c r="U6" s="114" t="str">
        <f>IF(T$14=0,"-",(T6*100)/T$14)</f>
        <v>-</v>
      </c>
      <c r="V6" s="113">
        <f>'Cash Flow - Y3'!L8</f>
        <v>0</v>
      </c>
      <c r="W6" s="114" t="str">
        <f>IF(V$14=0,"-",(V6*100)/V$14)</f>
        <v>-</v>
      </c>
      <c r="X6" s="113">
        <f>'Cash Flow - Y3'!M8</f>
        <v>0</v>
      </c>
      <c r="Y6" s="114" t="str">
        <f>IF(X$14=0,"-",(X6*100)/X$14)</f>
        <v>-</v>
      </c>
      <c r="Z6" s="113">
        <f>'Cash Flow - Y3'!N8</f>
        <v>0</v>
      </c>
      <c r="AA6" s="114" t="str">
        <f>IF(Z$14=0,"-",(Z6*100)/Z$14)</f>
        <v>-</v>
      </c>
      <c r="AB6" s="113">
        <f>SUM(D6+F6+H6+J6+L6+N6+P6+R6+T6+V6+X6+Z6)</f>
        <v>0</v>
      </c>
      <c r="AC6" s="115" t="str">
        <f>IF(AB$14=0,"-",(AB6*100)/AB$14)</f>
        <v>-</v>
      </c>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row>
    <row r="7" spans="1:53" s="4" customFormat="1" ht="16" customHeight="1" x14ac:dyDescent="0.15">
      <c r="A7" s="100"/>
      <c r="B7" s="111">
        <f>'Cash Flow - Y3'!B9</f>
        <v>0</v>
      </c>
      <c r="C7" s="112"/>
      <c r="D7" s="113">
        <f>'Cash Flow - Y3'!C9</f>
        <v>0</v>
      </c>
      <c r="E7" s="114" t="str">
        <f>IF($D$14=0,"-",(D7*100)/$D$14)</f>
        <v>-</v>
      </c>
      <c r="F7" s="113">
        <f>'Cash Flow - Y3'!D9</f>
        <v>0</v>
      </c>
      <c r="G7" s="114" t="str">
        <f>IF(F$14=0,"-",(F7*100)/F$14)</f>
        <v>-</v>
      </c>
      <c r="H7" s="113">
        <f>'Cash Flow - Y3'!E9</f>
        <v>0</v>
      </c>
      <c r="I7" s="114" t="str">
        <f>IF(H$14=0,"-",(H7*100)/H$14)</f>
        <v>-</v>
      </c>
      <c r="J7" s="113">
        <f>'Cash Flow - Y3'!F9</f>
        <v>0</v>
      </c>
      <c r="K7" s="114" t="str">
        <f>IF(J$14=0,"-",(J7*100)/J$14)</f>
        <v>-</v>
      </c>
      <c r="L7" s="113">
        <f>'Cash Flow - Y3'!G9</f>
        <v>0</v>
      </c>
      <c r="M7" s="114" t="str">
        <f>IF(L$14=0,"-",(L7*100)/L$14)</f>
        <v>-</v>
      </c>
      <c r="N7" s="113">
        <f>'Cash Flow - Y3'!H9</f>
        <v>0</v>
      </c>
      <c r="O7" s="114" t="str">
        <f>IF(N$14=0,"-",(N7*100)/N$14)</f>
        <v>-</v>
      </c>
      <c r="P7" s="113">
        <f>'Cash Flow - Y3'!I9</f>
        <v>0</v>
      </c>
      <c r="Q7" s="114" t="str">
        <f>IF(P$14=0,"-",(P7*100)/P$14)</f>
        <v>-</v>
      </c>
      <c r="R7" s="113">
        <f>'Cash Flow - Y3'!J9</f>
        <v>0</v>
      </c>
      <c r="S7" s="114" t="str">
        <f>IF(R$14=0,"-",(R7*100)/R$14)</f>
        <v>-</v>
      </c>
      <c r="T7" s="113">
        <f>'Cash Flow - Y3'!K9</f>
        <v>0</v>
      </c>
      <c r="U7" s="114" t="str">
        <f>IF(T$14=0,"-",(T7*100)/T$14)</f>
        <v>-</v>
      </c>
      <c r="V7" s="113">
        <f>'Cash Flow - Y3'!L9</f>
        <v>0</v>
      </c>
      <c r="W7" s="114" t="str">
        <f>IF(V$14=0,"-",(V7*100)/V$14)</f>
        <v>-</v>
      </c>
      <c r="X7" s="113">
        <f>'Cash Flow - Y3'!M9</f>
        <v>0</v>
      </c>
      <c r="Y7" s="114" t="str">
        <f>IF(X$14=0,"-",(X7*100)/X$14)</f>
        <v>-</v>
      </c>
      <c r="Z7" s="113">
        <f>'Cash Flow - Y3'!N9</f>
        <v>0</v>
      </c>
      <c r="AA7" s="114" t="str">
        <f>IF(Z$14=0,"-",(Z7*100)/Z$14)</f>
        <v>-</v>
      </c>
      <c r="AB7" s="113">
        <f t="shared" ref="AB7:AB9" si="0">SUM(D7+F7+H7+J7+L7+N7+P7+R7+T7+V7+X7+Z7)</f>
        <v>0</v>
      </c>
      <c r="AC7" s="115" t="str">
        <f>IF(AB$14=0,"-",(AB7*100)/AB$14)</f>
        <v>-</v>
      </c>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row>
    <row r="8" spans="1:53" s="4" customFormat="1" ht="16" customHeight="1" x14ac:dyDescent="0.15">
      <c r="A8" s="100"/>
      <c r="B8" s="111">
        <f>'Cash Flow - Y3'!B10</f>
        <v>0</v>
      </c>
      <c r="C8" s="112"/>
      <c r="D8" s="113">
        <f>'Cash Flow - Y3'!C10</f>
        <v>0</v>
      </c>
      <c r="E8" s="114" t="str">
        <f>IF($D$14=0,"-",(D8*100)/$D$14)</f>
        <v>-</v>
      </c>
      <c r="F8" s="113">
        <f>'Cash Flow - Y3'!D10</f>
        <v>0</v>
      </c>
      <c r="G8" s="114" t="str">
        <f>IF(F$14=0,"-",(F8*100)/F$14)</f>
        <v>-</v>
      </c>
      <c r="H8" s="113">
        <f>'Cash Flow - Y3'!E10</f>
        <v>0</v>
      </c>
      <c r="I8" s="114" t="str">
        <f>IF(H$14=0,"-",(H8*100)/H$14)</f>
        <v>-</v>
      </c>
      <c r="J8" s="113">
        <f>'Cash Flow - Y3'!F10</f>
        <v>0</v>
      </c>
      <c r="K8" s="114" t="str">
        <f>IF(J$14=0,"-",(J8*100)/J$14)</f>
        <v>-</v>
      </c>
      <c r="L8" s="113">
        <f>'Cash Flow - Y3'!G10</f>
        <v>0</v>
      </c>
      <c r="M8" s="114" t="str">
        <f>IF(L$14=0,"-",(L8*100)/L$14)</f>
        <v>-</v>
      </c>
      <c r="N8" s="113">
        <f>'Cash Flow - Y3'!H10</f>
        <v>0</v>
      </c>
      <c r="O8" s="114" t="str">
        <f>IF(N$14=0,"-",(N8*100)/N$14)</f>
        <v>-</v>
      </c>
      <c r="P8" s="113">
        <f>'Cash Flow - Y3'!I10</f>
        <v>0</v>
      </c>
      <c r="Q8" s="114" t="str">
        <f>IF(P$14=0,"-",(P8*100)/P$14)</f>
        <v>-</v>
      </c>
      <c r="R8" s="113">
        <f>'Cash Flow - Y3'!J10</f>
        <v>0</v>
      </c>
      <c r="S8" s="114" t="str">
        <f>IF(R$14=0,"-",(R8*100)/R$14)</f>
        <v>-</v>
      </c>
      <c r="T8" s="113">
        <f>'Cash Flow - Y3'!K10</f>
        <v>0</v>
      </c>
      <c r="U8" s="114" t="str">
        <f>IF(T$14=0,"-",(T8*100)/T$14)</f>
        <v>-</v>
      </c>
      <c r="V8" s="113">
        <f>'Cash Flow - Y3'!L10</f>
        <v>0</v>
      </c>
      <c r="W8" s="114" t="str">
        <f>IF(V$14=0,"-",(V8*100)/V$14)</f>
        <v>-</v>
      </c>
      <c r="X8" s="113">
        <f>'Cash Flow - Y3'!M10</f>
        <v>0</v>
      </c>
      <c r="Y8" s="114" t="str">
        <f>IF(X$14=0,"-",(X8*100)/X$14)</f>
        <v>-</v>
      </c>
      <c r="Z8" s="113">
        <f>'Cash Flow - Y3'!N10</f>
        <v>0</v>
      </c>
      <c r="AA8" s="114" t="str">
        <f>IF(Z$14=0,"-",(Z8*100)/Z$14)</f>
        <v>-</v>
      </c>
      <c r="AB8" s="113">
        <f t="shared" si="0"/>
        <v>0</v>
      </c>
      <c r="AC8" s="115" t="str">
        <f>IF(AB$14=0,"-",(AB8*100)/AB$14)</f>
        <v>-</v>
      </c>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row>
    <row r="9" spans="1:53" s="4" customFormat="1" ht="16" customHeight="1" thickBot="1" x14ac:dyDescent="0.2">
      <c r="A9" s="100"/>
      <c r="B9" s="111" t="str">
        <f>'Cash Flow - Y3'!B11</f>
        <v xml:space="preserve"> </v>
      </c>
      <c r="C9" s="112"/>
      <c r="D9" s="113">
        <f>'Cash Flow - Y3'!C11</f>
        <v>0</v>
      </c>
      <c r="E9" s="114" t="str">
        <f>IF($D$14=0,"-",(D9*100)/$D$14)</f>
        <v>-</v>
      </c>
      <c r="F9" s="113">
        <f>'Cash Flow - Y3'!D11</f>
        <v>0</v>
      </c>
      <c r="G9" s="114" t="str">
        <f>IF(F$14=0,"-",(F9*100)/F$14)</f>
        <v>-</v>
      </c>
      <c r="H9" s="113">
        <f>'Cash Flow - Y3'!E11</f>
        <v>0</v>
      </c>
      <c r="I9" s="114" t="str">
        <f>IF(H$14=0,"-",(H9*100)/H$14)</f>
        <v>-</v>
      </c>
      <c r="J9" s="113">
        <f>'Cash Flow - Y3'!F11</f>
        <v>0</v>
      </c>
      <c r="K9" s="114" t="str">
        <f>IF(J$14=0,"-",(J9*100)/J$14)</f>
        <v>-</v>
      </c>
      <c r="L9" s="113">
        <f>'Cash Flow - Y3'!G11</f>
        <v>0</v>
      </c>
      <c r="M9" s="114" t="str">
        <f>IF(L$14=0,"-",(L9*100)/L$14)</f>
        <v>-</v>
      </c>
      <c r="N9" s="113">
        <f>'Cash Flow - Y3'!H11</f>
        <v>0</v>
      </c>
      <c r="O9" s="114" t="str">
        <f>IF(N$14=0,"-",(N9*100)/N$14)</f>
        <v>-</v>
      </c>
      <c r="P9" s="113">
        <f>'Cash Flow - Y3'!I11</f>
        <v>0</v>
      </c>
      <c r="Q9" s="114" t="str">
        <f>IF(P$14=0,"-",(P9*100)/P$14)</f>
        <v>-</v>
      </c>
      <c r="R9" s="113">
        <f>'Cash Flow - Y3'!J11</f>
        <v>0</v>
      </c>
      <c r="S9" s="114" t="str">
        <f>IF(R$14=0,"-",(R9*100)/R$14)</f>
        <v>-</v>
      </c>
      <c r="T9" s="113">
        <f>'Cash Flow - Y3'!K11</f>
        <v>0</v>
      </c>
      <c r="U9" s="114" t="str">
        <f>IF(T$14=0,"-",(T9*100)/T$14)</f>
        <v>-</v>
      </c>
      <c r="V9" s="113">
        <f>'Cash Flow - Y3'!L11</f>
        <v>0</v>
      </c>
      <c r="W9" s="114" t="str">
        <f>IF(V$14=0,"-",(V9*100)/V$14)</f>
        <v>-</v>
      </c>
      <c r="X9" s="113">
        <f>'Cash Flow - Y3'!M11</f>
        <v>0</v>
      </c>
      <c r="Y9" s="114" t="str">
        <f>IF(X$14=0,"-",(X9*100)/X$14)</f>
        <v>-</v>
      </c>
      <c r="Z9" s="113">
        <f>'Cash Flow - Y3'!N11</f>
        <v>0</v>
      </c>
      <c r="AA9" s="114" t="str">
        <f>IF(Z$14=0,"-",(Z9*100)/Z$14)</f>
        <v>-</v>
      </c>
      <c r="AB9" s="113">
        <f t="shared" si="0"/>
        <v>0</v>
      </c>
      <c r="AC9" s="115" t="str">
        <f>IF(AB$14=0,"-",(AB9*100)/AB$14)</f>
        <v>-</v>
      </c>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row>
    <row r="10" spans="1:53" s="4" customFormat="1" ht="16" hidden="1" customHeight="1" thickBot="1" x14ac:dyDescent="0.2">
      <c r="A10" s="100"/>
      <c r="B10" s="116" t="s">
        <v>1</v>
      </c>
      <c r="C10" s="117"/>
      <c r="D10" s="118"/>
      <c r="E10" s="114" t="str">
        <f>IF($D$14=0,"-",(D10*100)/$D$14)</f>
        <v>-</v>
      </c>
      <c r="F10" s="113"/>
      <c r="G10" s="114" t="str">
        <f>IF(F$14=0,"-",(F10*100)/F$14)</f>
        <v>-</v>
      </c>
      <c r="H10" s="113"/>
      <c r="I10" s="114" t="str">
        <f>IF(H$14=0,"-",(H10*100)/H$14)</f>
        <v>-</v>
      </c>
      <c r="J10" s="113"/>
      <c r="K10" s="114" t="str">
        <f>IF(J$14=0,"-",(J10*100)/J$14)</f>
        <v>-</v>
      </c>
      <c r="L10" s="113"/>
      <c r="M10" s="114" t="str">
        <f>IF(L$14=0,"-",(L10*100)/L$14)</f>
        <v>-</v>
      </c>
      <c r="N10" s="113"/>
      <c r="O10" s="114" t="str">
        <f>IF(N$14=0,"-",(N10*100)/N$14)</f>
        <v>-</v>
      </c>
      <c r="P10" s="113"/>
      <c r="Q10" s="114" t="str">
        <f>IF(P$14=0,"-",(P10*100)/P$14)</f>
        <v>-</v>
      </c>
      <c r="R10" s="113"/>
      <c r="S10" s="114" t="str">
        <f>IF(R$14=0,"-",(R10*100)/R$14)</f>
        <v>-</v>
      </c>
      <c r="T10" s="113"/>
      <c r="U10" s="114" t="str">
        <f>IF(T$14=0,"-",(T10*100)/T$14)</f>
        <v>-</v>
      </c>
      <c r="V10" s="118"/>
      <c r="W10" s="114" t="str">
        <f>IF(V$14=0,"-",(V10*100)/V$14)</f>
        <v>-</v>
      </c>
      <c r="X10" s="113"/>
      <c r="Y10" s="114" t="str">
        <f>IF(X$14=0,"-",(X10*100)/X$14)</f>
        <v>-</v>
      </c>
      <c r="Z10" s="119"/>
      <c r="AA10" s="114" t="str">
        <f>IF(Z$14=0,"-",(Z10*100)/Z$14)</f>
        <v>-</v>
      </c>
      <c r="AB10" s="118"/>
      <c r="AC10" s="115" t="str">
        <f>IF(AB$14=0,"-",(AB10*100)/AB$14)</f>
        <v>-</v>
      </c>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row>
    <row r="11" spans="1:53" s="4" customFormat="1" ht="16" hidden="1" customHeight="1" x14ac:dyDescent="0.15">
      <c r="A11" s="100"/>
      <c r="B11" s="120" t="s">
        <v>15</v>
      </c>
      <c r="C11" s="121"/>
      <c r="D11" s="122"/>
      <c r="E11" s="123" t="str">
        <f t="shared" ref="E11:E13" si="1">IF($D$14=0,"-",(D11*100)/$D$14)</f>
        <v>-</v>
      </c>
      <c r="F11" s="122"/>
      <c r="G11" s="123" t="str">
        <f t="shared" ref="G11:G13" si="2">IF(F$14=0,"-",(F11*100)/F$14)</f>
        <v>-</v>
      </c>
      <c r="H11" s="122"/>
      <c r="I11" s="123" t="str">
        <f t="shared" ref="I11:I13" si="3">IF(H$14=0,"-",(H11*100)/H$14)</f>
        <v>-</v>
      </c>
      <c r="J11" s="122"/>
      <c r="K11" s="123" t="str">
        <f t="shared" ref="K11:K13" si="4">IF(J$14=0,"-",(J11*100)/J$14)</f>
        <v>-</v>
      </c>
      <c r="L11" s="122"/>
      <c r="M11" s="123" t="str">
        <f t="shared" ref="M11:M13" si="5">IF(L$14=0,"-",(L11*100)/L$14)</f>
        <v>-</v>
      </c>
      <c r="N11" s="122"/>
      <c r="O11" s="123" t="str">
        <f t="shared" ref="O11:O13" si="6">IF(N$14=0,"-",(N11*100)/N$14)</f>
        <v>-</v>
      </c>
      <c r="P11" s="122"/>
      <c r="Q11" s="123" t="str">
        <f t="shared" ref="Q11:Q13" si="7">IF(P$14=0,"-",(P11*100)/P$14)</f>
        <v>-</v>
      </c>
      <c r="R11" s="122"/>
      <c r="S11" s="123" t="str">
        <f t="shared" ref="S11:S13" si="8">IF(R$14=0,"-",(R11*100)/R$14)</f>
        <v>-</v>
      </c>
      <c r="T11" s="122"/>
      <c r="U11" s="123" t="str">
        <f t="shared" ref="U11:U13" si="9">IF(T$14=0,"-",(T11*100)/T$14)</f>
        <v>-</v>
      </c>
      <c r="V11" s="122"/>
      <c r="W11" s="123" t="str">
        <f t="shared" ref="W11:W13" si="10">IF(V$14=0,"-",(V11*100)/V$14)</f>
        <v>-</v>
      </c>
      <c r="X11" s="122"/>
      <c r="Y11" s="123" t="str">
        <f t="shared" ref="Y11:Y13" si="11">IF(X$14=0,"-",(X11*100)/X$14)</f>
        <v>-</v>
      </c>
      <c r="Z11" s="122"/>
      <c r="AA11" s="123" t="str">
        <f t="shared" ref="AA11:AA13" si="12">IF(Z$14=0,"-",(Z11*100)/Z$14)</f>
        <v>-</v>
      </c>
      <c r="AB11" s="122"/>
      <c r="AC11" s="115" t="str">
        <f t="shared" ref="AC11:AC13" si="13">IF(AB$14=0,"-",(AB11*100)/AB$14)</f>
        <v>-</v>
      </c>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row>
    <row r="12" spans="1:53" s="4" customFormat="1" ht="16" hidden="1" customHeight="1" x14ac:dyDescent="0.15">
      <c r="A12" s="100"/>
      <c r="B12" s="116" t="s">
        <v>16</v>
      </c>
      <c r="C12" s="117"/>
      <c r="D12" s="118"/>
      <c r="E12" s="123" t="str">
        <f t="shared" si="1"/>
        <v>-</v>
      </c>
      <c r="F12" s="118"/>
      <c r="G12" s="123" t="str">
        <f t="shared" si="2"/>
        <v>-</v>
      </c>
      <c r="H12" s="118"/>
      <c r="I12" s="123" t="str">
        <f t="shared" si="3"/>
        <v>-</v>
      </c>
      <c r="J12" s="118"/>
      <c r="K12" s="123" t="str">
        <f t="shared" si="4"/>
        <v>-</v>
      </c>
      <c r="L12" s="118"/>
      <c r="M12" s="123" t="str">
        <f t="shared" si="5"/>
        <v>-</v>
      </c>
      <c r="N12" s="118"/>
      <c r="O12" s="123" t="str">
        <f t="shared" si="6"/>
        <v>-</v>
      </c>
      <c r="P12" s="118"/>
      <c r="Q12" s="123" t="str">
        <f t="shared" si="7"/>
        <v>-</v>
      </c>
      <c r="R12" s="118"/>
      <c r="S12" s="123" t="str">
        <f t="shared" si="8"/>
        <v>-</v>
      </c>
      <c r="T12" s="118"/>
      <c r="U12" s="123" t="str">
        <f t="shared" si="9"/>
        <v>-</v>
      </c>
      <c r="V12" s="118"/>
      <c r="W12" s="123" t="str">
        <f t="shared" si="10"/>
        <v>-</v>
      </c>
      <c r="X12" s="118"/>
      <c r="Y12" s="123" t="str">
        <f t="shared" si="11"/>
        <v>-</v>
      </c>
      <c r="Z12" s="118"/>
      <c r="AA12" s="123" t="str">
        <f t="shared" si="12"/>
        <v>-</v>
      </c>
      <c r="AB12" s="118"/>
      <c r="AC12" s="115" t="str">
        <f t="shared" si="13"/>
        <v>-</v>
      </c>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row>
    <row r="13" spans="1:53" s="4" customFormat="1" ht="16" hidden="1" customHeight="1" x14ac:dyDescent="0.15">
      <c r="A13" s="100"/>
      <c r="B13" s="134" t="s">
        <v>17</v>
      </c>
      <c r="C13" s="135"/>
      <c r="D13" s="136"/>
      <c r="E13" s="137" t="str">
        <f t="shared" si="1"/>
        <v>-</v>
      </c>
      <c r="F13" s="136"/>
      <c r="G13" s="137" t="str">
        <f t="shared" si="2"/>
        <v>-</v>
      </c>
      <c r="H13" s="136"/>
      <c r="I13" s="137" t="str">
        <f t="shared" si="3"/>
        <v>-</v>
      </c>
      <c r="J13" s="136"/>
      <c r="K13" s="137" t="str">
        <f t="shared" si="4"/>
        <v>-</v>
      </c>
      <c r="L13" s="136"/>
      <c r="M13" s="137" t="str">
        <f t="shared" si="5"/>
        <v>-</v>
      </c>
      <c r="N13" s="136"/>
      <c r="O13" s="137" t="str">
        <f t="shared" si="6"/>
        <v>-</v>
      </c>
      <c r="P13" s="136"/>
      <c r="Q13" s="137" t="str">
        <f t="shared" si="7"/>
        <v>-</v>
      </c>
      <c r="R13" s="136"/>
      <c r="S13" s="137" t="str">
        <f t="shared" si="8"/>
        <v>-</v>
      </c>
      <c r="T13" s="136"/>
      <c r="U13" s="137" t="str">
        <f t="shared" si="9"/>
        <v>-</v>
      </c>
      <c r="V13" s="136"/>
      <c r="W13" s="137" t="str">
        <f t="shared" si="10"/>
        <v>-</v>
      </c>
      <c r="X13" s="136"/>
      <c r="Y13" s="137" t="str">
        <f t="shared" si="11"/>
        <v>-</v>
      </c>
      <c r="Z13" s="136"/>
      <c r="AA13" s="137" t="str">
        <f t="shared" si="12"/>
        <v>-</v>
      </c>
      <c r="AB13" s="136"/>
      <c r="AC13" s="129" t="str">
        <f t="shared" si="13"/>
        <v>-</v>
      </c>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row>
    <row r="14" spans="1:53" s="4" customFormat="1" ht="16" customHeight="1" thickTop="1" thickBot="1" x14ac:dyDescent="0.2">
      <c r="A14" s="100"/>
      <c r="B14" s="132" t="s">
        <v>18</v>
      </c>
      <c r="C14" s="133"/>
      <c r="D14" s="130">
        <f t="shared" ref="D14:AC14" si="14">SUM(D6:D13)</f>
        <v>0</v>
      </c>
      <c r="E14" s="131">
        <f t="shared" si="14"/>
        <v>0</v>
      </c>
      <c r="F14" s="130">
        <f t="shared" si="14"/>
        <v>0</v>
      </c>
      <c r="G14" s="131">
        <f t="shared" si="14"/>
        <v>0</v>
      </c>
      <c r="H14" s="130">
        <f t="shared" si="14"/>
        <v>0</v>
      </c>
      <c r="I14" s="131">
        <f t="shared" si="14"/>
        <v>0</v>
      </c>
      <c r="J14" s="130">
        <f t="shared" si="14"/>
        <v>0</v>
      </c>
      <c r="K14" s="131">
        <f t="shared" si="14"/>
        <v>0</v>
      </c>
      <c r="L14" s="130">
        <f t="shared" si="14"/>
        <v>0</v>
      </c>
      <c r="M14" s="131">
        <f t="shared" si="14"/>
        <v>0</v>
      </c>
      <c r="N14" s="130">
        <f t="shared" si="14"/>
        <v>0</v>
      </c>
      <c r="O14" s="131">
        <f t="shared" si="14"/>
        <v>0</v>
      </c>
      <c r="P14" s="130">
        <f t="shared" si="14"/>
        <v>0</v>
      </c>
      <c r="Q14" s="131">
        <f t="shared" si="14"/>
        <v>0</v>
      </c>
      <c r="R14" s="130">
        <f t="shared" si="14"/>
        <v>0</v>
      </c>
      <c r="S14" s="131">
        <f t="shared" si="14"/>
        <v>0</v>
      </c>
      <c r="T14" s="130">
        <f t="shared" si="14"/>
        <v>0</v>
      </c>
      <c r="U14" s="131">
        <f t="shared" si="14"/>
        <v>0</v>
      </c>
      <c r="V14" s="130">
        <f t="shared" si="14"/>
        <v>0</v>
      </c>
      <c r="W14" s="131">
        <f t="shared" si="14"/>
        <v>0</v>
      </c>
      <c r="X14" s="130">
        <f t="shared" si="14"/>
        <v>0</v>
      </c>
      <c r="Y14" s="131">
        <f t="shared" si="14"/>
        <v>0</v>
      </c>
      <c r="Z14" s="130">
        <f t="shared" si="14"/>
        <v>0</v>
      </c>
      <c r="AA14" s="131">
        <f t="shared" si="14"/>
        <v>0</v>
      </c>
      <c r="AB14" s="161">
        <f t="shared" si="14"/>
        <v>0</v>
      </c>
      <c r="AC14" s="162">
        <f t="shared" si="14"/>
        <v>0</v>
      </c>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row>
    <row r="15" spans="1:53" s="101" customFormat="1" ht="8" customHeight="1" x14ac:dyDescent="0.15">
      <c r="B15" s="107"/>
      <c r="E15" s="108"/>
      <c r="G15" s="108"/>
      <c r="I15" s="108"/>
      <c r="K15" s="108"/>
      <c r="M15" s="108"/>
      <c r="O15" s="108"/>
      <c r="Q15" s="108"/>
      <c r="S15" s="108"/>
      <c r="U15" s="108"/>
      <c r="W15" s="108"/>
      <c r="Y15" s="108"/>
      <c r="AA15" s="108"/>
      <c r="AC15" s="109"/>
    </row>
    <row r="16" spans="1:53" s="4" customFormat="1" ht="16" customHeight="1" x14ac:dyDescent="0.15">
      <c r="A16" s="100"/>
      <c r="B16" s="192" t="s">
        <v>19</v>
      </c>
      <c r="C16" s="194"/>
      <c r="D16" s="184"/>
      <c r="E16" s="195"/>
      <c r="F16" s="184"/>
      <c r="G16" s="195"/>
      <c r="H16" s="184"/>
      <c r="I16" s="195"/>
      <c r="J16" s="184"/>
      <c r="K16" s="195"/>
      <c r="L16" s="184"/>
      <c r="M16" s="195"/>
      <c r="N16" s="184"/>
      <c r="O16" s="195"/>
      <c r="P16" s="184"/>
      <c r="Q16" s="195"/>
      <c r="R16" s="184"/>
      <c r="S16" s="195"/>
      <c r="T16" s="184"/>
      <c r="U16" s="195"/>
      <c r="V16" s="184"/>
      <c r="W16" s="195"/>
      <c r="X16" s="184"/>
      <c r="Y16" s="195"/>
      <c r="Z16" s="184"/>
      <c r="AA16" s="195"/>
      <c r="AB16" s="184"/>
      <c r="AC16" s="124"/>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row>
    <row r="17" spans="1:53" s="4" customFormat="1" ht="16" customHeight="1" x14ac:dyDescent="0.15">
      <c r="A17" s="100"/>
      <c r="B17" s="111" t="s">
        <v>165</v>
      </c>
      <c r="C17" s="112"/>
      <c r="D17" s="113">
        <f>'P&amp;L - Y2'!D17*1.05</f>
        <v>0</v>
      </c>
      <c r="E17" s="113" t="e">
        <f>'P&amp;L - Y2'!E17*1.05</f>
        <v>#VALUE!</v>
      </c>
      <c r="F17" s="113">
        <f>'P&amp;L - Y2'!F17*1.05</f>
        <v>0</v>
      </c>
      <c r="G17" s="113" t="e">
        <f>'P&amp;L - Y2'!G17*1.05</f>
        <v>#VALUE!</v>
      </c>
      <c r="H17" s="113">
        <f>'P&amp;L - Y2'!H17*1.05</f>
        <v>0</v>
      </c>
      <c r="I17" s="113" t="e">
        <f>'P&amp;L - Y2'!I17*1.05</f>
        <v>#VALUE!</v>
      </c>
      <c r="J17" s="113">
        <f>'P&amp;L - Y2'!J17*1.05</f>
        <v>0</v>
      </c>
      <c r="K17" s="113" t="e">
        <f>'P&amp;L - Y2'!K17*1.05</f>
        <v>#VALUE!</v>
      </c>
      <c r="L17" s="113">
        <f>'P&amp;L - Y2'!L17*1.05</f>
        <v>0</v>
      </c>
      <c r="M17" s="113" t="e">
        <f>'P&amp;L - Y2'!M17*1.05</f>
        <v>#VALUE!</v>
      </c>
      <c r="N17" s="113">
        <f>'P&amp;L - Y2'!N17*1.05</f>
        <v>0</v>
      </c>
      <c r="O17" s="113" t="e">
        <f>'P&amp;L - Y2'!O17*1.05</f>
        <v>#VALUE!</v>
      </c>
      <c r="P17" s="113">
        <f>'P&amp;L - Y2'!P17*1.05</f>
        <v>0</v>
      </c>
      <c r="Q17" s="113" t="e">
        <f>'P&amp;L - Y2'!Q17*1.05</f>
        <v>#VALUE!</v>
      </c>
      <c r="R17" s="113">
        <f>'P&amp;L - Y2'!R17*1.05</f>
        <v>0</v>
      </c>
      <c r="S17" s="114" t="str">
        <f>IF(R6=0,"-",(R17*100)/R6)</f>
        <v>-</v>
      </c>
      <c r="T17" s="113">
        <f>SUM('P&amp;L - Y2'!T17*1.08)</f>
        <v>0</v>
      </c>
      <c r="U17" s="113" t="e">
        <f>SUM('P&amp;L - Y2'!U17*1.08)</f>
        <v>#VALUE!</v>
      </c>
      <c r="V17" s="113">
        <f>SUM('P&amp;L - Y2'!V17*1.08)</f>
        <v>0</v>
      </c>
      <c r="W17" s="113" t="e">
        <f>SUM('P&amp;L - Y2'!W17*1.08)</f>
        <v>#VALUE!</v>
      </c>
      <c r="X17" s="113">
        <f>SUM('P&amp;L - Y2'!X17*1.08)</f>
        <v>0</v>
      </c>
      <c r="Y17" s="113" t="e">
        <f>SUM('P&amp;L - Y2'!Y17*1.08)</f>
        <v>#VALUE!</v>
      </c>
      <c r="Z17" s="113">
        <f>SUM('P&amp;L - Y2'!Z17*1.08)</f>
        <v>0</v>
      </c>
      <c r="AA17" s="114" t="str">
        <f>IF(Z6=0,"-",(Z17*100)/Z6)</f>
        <v>-</v>
      </c>
      <c r="AB17" s="113">
        <f>SUM(D17+F17+H17+J17+L17+N17+P17+R17+T17+V17+X17+Z17)</f>
        <v>0</v>
      </c>
      <c r="AC17" s="115" t="str">
        <f>IF(AB6=0,"-",(AB17*100)/AB6)</f>
        <v>-</v>
      </c>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row>
    <row r="18" spans="1:53" s="4" customFormat="1" ht="16" customHeight="1" x14ac:dyDescent="0.15">
      <c r="A18" s="100"/>
      <c r="B18" s="111" t="s">
        <v>166</v>
      </c>
      <c r="C18" s="112"/>
      <c r="D18" s="113">
        <f>'P&amp;L - Y2'!D18*1.05</f>
        <v>0</v>
      </c>
      <c r="E18" s="113" t="e">
        <f>'P&amp;L - Y2'!E18*1.05</f>
        <v>#VALUE!</v>
      </c>
      <c r="F18" s="113">
        <f>'P&amp;L - Y2'!F18*1.05</f>
        <v>0</v>
      </c>
      <c r="G18" s="113" t="e">
        <f>'P&amp;L - Y2'!G18*1.05</f>
        <v>#VALUE!</v>
      </c>
      <c r="H18" s="113">
        <f>'P&amp;L - Y2'!H18*1.05</f>
        <v>0</v>
      </c>
      <c r="I18" s="113" t="e">
        <f>'P&amp;L - Y2'!I18*1.05</f>
        <v>#VALUE!</v>
      </c>
      <c r="J18" s="113">
        <f>'P&amp;L - Y2'!J18*1.05</f>
        <v>0</v>
      </c>
      <c r="K18" s="113" t="e">
        <f>'P&amp;L - Y2'!K18*1.05</f>
        <v>#VALUE!</v>
      </c>
      <c r="L18" s="113">
        <f>'P&amp;L - Y2'!L18*1.05</f>
        <v>0</v>
      </c>
      <c r="M18" s="113" t="e">
        <f>'P&amp;L - Y2'!M18*1.05</f>
        <v>#VALUE!</v>
      </c>
      <c r="N18" s="113">
        <f>'P&amp;L - Y2'!N18*1.05</f>
        <v>0</v>
      </c>
      <c r="O18" s="113" t="e">
        <f>'P&amp;L - Y2'!O18*1.05</f>
        <v>#VALUE!</v>
      </c>
      <c r="P18" s="113">
        <f>'P&amp;L - Y2'!P18*1.05</f>
        <v>0</v>
      </c>
      <c r="Q18" s="113" t="e">
        <f>'P&amp;L - Y2'!Q18*1.05</f>
        <v>#VALUE!</v>
      </c>
      <c r="R18" s="113">
        <f>'P&amp;L - Y2'!R18*1.05</f>
        <v>0</v>
      </c>
      <c r="S18" s="114" t="str">
        <f t="shared" ref="S18:S27" si="15">IF(R7=0,"-",(R18*100)/R7)</f>
        <v>-</v>
      </c>
      <c r="T18" s="113">
        <f>SUM('P&amp;L - Y2'!T18*1.08)</f>
        <v>0</v>
      </c>
      <c r="U18" s="113" t="e">
        <f>SUM('P&amp;L - Y2'!U18*1.08)</f>
        <v>#VALUE!</v>
      </c>
      <c r="V18" s="113">
        <f>SUM('P&amp;L - Y2'!V18*1.08)</f>
        <v>0</v>
      </c>
      <c r="W18" s="113" t="e">
        <f>SUM('P&amp;L - Y2'!W18*1.08)</f>
        <v>#VALUE!</v>
      </c>
      <c r="X18" s="113">
        <f>SUM('P&amp;L - Y2'!X18*1.08)</f>
        <v>0</v>
      </c>
      <c r="Y18" s="113" t="e">
        <f>SUM('P&amp;L - Y2'!Y18*1.08)</f>
        <v>#VALUE!</v>
      </c>
      <c r="Z18" s="113">
        <f>SUM('P&amp;L - Y2'!Z18*1.08)</f>
        <v>0</v>
      </c>
      <c r="AA18" s="114" t="str">
        <f t="shared" ref="AA18:AA27" si="16">IF(Z7=0,"-",(Z18*100)/Z7)</f>
        <v>-</v>
      </c>
      <c r="AB18" s="113">
        <f t="shared" ref="AB18:AB27" si="17">SUM(D18+F18+H18+J18+L18+N18+P18+R18+T18+V18+X18+Z18)</f>
        <v>0</v>
      </c>
      <c r="AC18" s="115" t="str">
        <f t="shared" ref="AC18:AC27" si="18">IF(AB7=0,"-",(AB18*100)/AB7)</f>
        <v>-</v>
      </c>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row>
    <row r="19" spans="1:53" s="4" customFormat="1" ht="16" hidden="1" customHeight="1" x14ac:dyDescent="0.15">
      <c r="A19" s="100"/>
      <c r="B19" s="111" t="s">
        <v>20</v>
      </c>
      <c r="C19" s="112"/>
      <c r="D19" s="113"/>
      <c r="E19" s="114" t="str">
        <f t="shared" ref="E19:E27" si="19">IF(D8=0,"-",(D19*100)/D8)</f>
        <v>-</v>
      </c>
      <c r="F19" s="113"/>
      <c r="G19" s="114" t="str">
        <f t="shared" ref="G19:G27" si="20">IF(F8=0,"-",(F19*100)/F8)</f>
        <v>-</v>
      </c>
      <c r="H19" s="113"/>
      <c r="I19" s="114" t="str">
        <f t="shared" ref="I19:I27" si="21">IF(H8=0,"-",(H19*100)/H8)</f>
        <v>-</v>
      </c>
      <c r="J19" s="113"/>
      <c r="K19" s="114" t="str">
        <f t="shared" ref="K19:K27" si="22">IF(J8=0,"-",(J19*100)/J8)</f>
        <v>-</v>
      </c>
      <c r="L19" s="113"/>
      <c r="M19" s="114" t="str">
        <f t="shared" ref="M19:M27" si="23">IF(L8=0,"-",(L19*100)/L8)</f>
        <v>-</v>
      </c>
      <c r="N19" s="113"/>
      <c r="O19" s="114" t="str">
        <f t="shared" ref="O19:O27" si="24">IF(N8=0,"-",(N19*100)/N8)</f>
        <v>-</v>
      </c>
      <c r="P19" s="113"/>
      <c r="Q19" s="114" t="str">
        <f t="shared" ref="Q19:Q27" si="25">IF(P8=0,"-",(P19*100)/P8)</f>
        <v>-</v>
      </c>
      <c r="R19" s="113"/>
      <c r="S19" s="114" t="str">
        <f t="shared" si="15"/>
        <v>-</v>
      </c>
      <c r="T19" s="113"/>
      <c r="U19" s="114" t="str">
        <f t="shared" ref="U19:U27" si="26">IF(T8=0,"-",(T19*100)/T8)</f>
        <v>-</v>
      </c>
      <c r="V19" s="113"/>
      <c r="W19" s="114" t="str">
        <f t="shared" ref="W19:W27" si="27">IF(V8=0,"-",(V19*100)/V8)</f>
        <v>-</v>
      </c>
      <c r="X19" s="113"/>
      <c r="Y19" s="114" t="str">
        <f t="shared" ref="Y19:Y27" si="28">IF(X8=0,"-",(X19*100)/X8)</f>
        <v>-</v>
      </c>
      <c r="Z19" s="113"/>
      <c r="AA19" s="114" t="str">
        <f t="shared" si="16"/>
        <v>-</v>
      </c>
      <c r="AB19" s="113">
        <f t="shared" si="17"/>
        <v>0</v>
      </c>
      <c r="AC19" s="115" t="str">
        <f t="shared" si="18"/>
        <v>-</v>
      </c>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row>
    <row r="20" spans="1:53" s="4" customFormat="1" ht="16" hidden="1" customHeight="1" x14ac:dyDescent="0.15">
      <c r="A20" s="100"/>
      <c r="B20" s="111" t="s">
        <v>21</v>
      </c>
      <c r="C20" s="112"/>
      <c r="D20" s="113"/>
      <c r="E20" s="114" t="str">
        <f t="shared" si="19"/>
        <v>-</v>
      </c>
      <c r="F20" s="113"/>
      <c r="G20" s="114" t="str">
        <f t="shared" si="20"/>
        <v>-</v>
      </c>
      <c r="H20" s="113"/>
      <c r="I20" s="114" t="str">
        <f t="shared" si="21"/>
        <v>-</v>
      </c>
      <c r="J20" s="113"/>
      <c r="K20" s="114" t="str">
        <f t="shared" si="22"/>
        <v>-</v>
      </c>
      <c r="L20" s="113"/>
      <c r="M20" s="114" t="str">
        <f t="shared" si="23"/>
        <v>-</v>
      </c>
      <c r="N20" s="113"/>
      <c r="O20" s="114" t="str">
        <f t="shared" si="24"/>
        <v>-</v>
      </c>
      <c r="P20" s="113"/>
      <c r="Q20" s="114" t="str">
        <f t="shared" si="25"/>
        <v>-</v>
      </c>
      <c r="R20" s="113"/>
      <c r="S20" s="114" t="str">
        <f t="shared" si="15"/>
        <v>-</v>
      </c>
      <c r="T20" s="113"/>
      <c r="U20" s="114" t="str">
        <f t="shared" si="26"/>
        <v>-</v>
      </c>
      <c r="V20" s="113"/>
      <c r="W20" s="114" t="str">
        <f t="shared" si="27"/>
        <v>-</v>
      </c>
      <c r="X20" s="113"/>
      <c r="Y20" s="114" t="str">
        <f t="shared" si="28"/>
        <v>-</v>
      </c>
      <c r="Z20" s="113"/>
      <c r="AA20" s="114" t="str">
        <f t="shared" si="16"/>
        <v>-</v>
      </c>
      <c r="AB20" s="113">
        <f t="shared" si="17"/>
        <v>0</v>
      </c>
      <c r="AC20" s="115" t="str">
        <f t="shared" si="18"/>
        <v>-</v>
      </c>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row>
    <row r="21" spans="1:53" s="4" customFormat="1" ht="16" hidden="1" customHeight="1" x14ac:dyDescent="0.15">
      <c r="A21" s="100"/>
      <c r="B21" s="111" t="s">
        <v>22</v>
      </c>
      <c r="C21" s="112"/>
      <c r="D21" s="113"/>
      <c r="E21" s="114" t="str">
        <f t="shared" si="19"/>
        <v>-</v>
      </c>
      <c r="F21" s="113"/>
      <c r="G21" s="114" t="str">
        <f t="shared" si="20"/>
        <v>-</v>
      </c>
      <c r="H21" s="113"/>
      <c r="I21" s="114" t="str">
        <f t="shared" si="21"/>
        <v>-</v>
      </c>
      <c r="J21" s="113"/>
      <c r="K21" s="114" t="str">
        <f t="shared" si="22"/>
        <v>-</v>
      </c>
      <c r="L21" s="113"/>
      <c r="M21" s="114" t="str">
        <f t="shared" si="23"/>
        <v>-</v>
      </c>
      <c r="N21" s="113"/>
      <c r="O21" s="114" t="str">
        <f t="shared" si="24"/>
        <v>-</v>
      </c>
      <c r="P21" s="113"/>
      <c r="Q21" s="114" t="str">
        <f t="shared" si="25"/>
        <v>-</v>
      </c>
      <c r="R21" s="113"/>
      <c r="S21" s="114" t="str">
        <f t="shared" si="15"/>
        <v>-</v>
      </c>
      <c r="T21" s="113"/>
      <c r="U21" s="114" t="str">
        <f t="shared" si="26"/>
        <v>-</v>
      </c>
      <c r="V21" s="113"/>
      <c r="W21" s="114" t="str">
        <f t="shared" si="27"/>
        <v>-</v>
      </c>
      <c r="X21" s="113"/>
      <c r="Y21" s="114" t="str">
        <f t="shared" si="28"/>
        <v>-</v>
      </c>
      <c r="Z21" s="113"/>
      <c r="AA21" s="114" t="str">
        <f t="shared" si="16"/>
        <v>-</v>
      </c>
      <c r="AB21" s="113">
        <f t="shared" si="17"/>
        <v>0</v>
      </c>
      <c r="AC21" s="115" t="str">
        <f t="shared" si="18"/>
        <v>-</v>
      </c>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row>
    <row r="22" spans="1:53" s="4" customFormat="1" ht="16" hidden="1" customHeight="1" x14ac:dyDescent="0.15">
      <c r="A22" s="100"/>
      <c r="B22" s="111" t="s">
        <v>1</v>
      </c>
      <c r="C22" s="112"/>
      <c r="D22" s="113"/>
      <c r="E22" s="114" t="str">
        <f t="shared" si="19"/>
        <v>-</v>
      </c>
      <c r="F22" s="113"/>
      <c r="G22" s="114" t="str">
        <f t="shared" si="20"/>
        <v>-</v>
      </c>
      <c r="H22" s="113"/>
      <c r="I22" s="114" t="str">
        <f t="shared" si="21"/>
        <v>-</v>
      </c>
      <c r="J22" s="113"/>
      <c r="K22" s="114" t="str">
        <f t="shared" si="22"/>
        <v>-</v>
      </c>
      <c r="L22" s="113"/>
      <c r="M22" s="114" t="str">
        <f t="shared" si="23"/>
        <v>-</v>
      </c>
      <c r="N22" s="113"/>
      <c r="O22" s="114" t="str">
        <f t="shared" si="24"/>
        <v>-</v>
      </c>
      <c r="P22" s="113"/>
      <c r="Q22" s="114" t="str">
        <f t="shared" si="25"/>
        <v>-</v>
      </c>
      <c r="R22" s="113"/>
      <c r="S22" s="114" t="str">
        <f t="shared" si="15"/>
        <v>-</v>
      </c>
      <c r="T22" s="113"/>
      <c r="U22" s="114" t="str">
        <f t="shared" si="26"/>
        <v>-</v>
      </c>
      <c r="V22" s="113"/>
      <c r="W22" s="114" t="str">
        <f t="shared" si="27"/>
        <v>-</v>
      </c>
      <c r="X22" s="113"/>
      <c r="Y22" s="114" t="str">
        <f t="shared" si="28"/>
        <v>-</v>
      </c>
      <c r="Z22" s="113"/>
      <c r="AA22" s="114" t="str">
        <f t="shared" si="16"/>
        <v>-</v>
      </c>
      <c r="AB22" s="113">
        <f t="shared" si="17"/>
        <v>0</v>
      </c>
      <c r="AC22" s="115" t="str">
        <f t="shared" si="18"/>
        <v>-</v>
      </c>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row>
    <row r="23" spans="1:53" s="4" customFormat="1" ht="16" hidden="1" customHeight="1" x14ac:dyDescent="0.15">
      <c r="A23" s="100"/>
      <c r="B23" s="111" t="s">
        <v>23</v>
      </c>
      <c r="C23" s="112"/>
      <c r="D23" s="113"/>
      <c r="E23" s="114" t="str">
        <f t="shared" si="19"/>
        <v>-</v>
      </c>
      <c r="F23" s="113"/>
      <c r="G23" s="114" t="str">
        <f t="shared" si="20"/>
        <v>-</v>
      </c>
      <c r="H23" s="113"/>
      <c r="I23" s="114" t="str">
        <f t="shared" si="21"/>
        <v>-</v>
      </c>
      <c r="J23" s="113"/>
      <c r="K23" s="114" t="str">
        <f t="shared" si="22"/>
        <v>-</v>
      </c>
      <c r="L23" s="113"/>
      <c r="M23" s="114" t="str">
        <f t="shared" si="23"/>
        <v>-</v>
      </c>
      <c r="N23" s="113"/>
      <c r="O23" s="114" t="str">
        <f t="shared" si="24"/>
        <v>-</v>
      </c>
      <c r="P23" s="113"/>
      <c r="Q23" s="114" t="str">
        <f t="shared" si="25"/>
        <v>-</v>
      </c>
      <c r="R23" s="113"/>
      <c r="S23" s="114" t="str">
        <f t="shared" si="15"/>
        <v>-</v>
      </c>
      <c r="T23" s="113"/>
      <c r="U23" s="114" t="str">
        <f t="shared" si="26"/>
        <v>-</v>
      </c>
      <c r="V23" s="113"/>
      <c r="W23" s="114" t="str">
        <f t="shared" si="27"/>
        <v>-</v>
      </c>
      <c r="X23" s="113"/>
      <c r="Y23" s="114" t="str">
        <f t="shared" si="28"/>
        <v>-</v>
      </c>
      <c r="Z23" s="113"/>
      <c r="AA23" s="114" t="str">
        <f t="shared" si="16"/>
        <v>-</v>
      </c>
      <c r="AB23" s="113">
        <f t="shared" si="17"/>
        <v>0</v>
      </c>
      <c r="AC23" s="115" t="str">
        <f t="shared" si="18"/>
        <v>-</v>
      </c>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row>
    <row r="24" spans="1:53" s="4" customFormat="1" ht="16" hidden="1" customHeight="1" x14ac:dyDescent="0.15">
      <c r="A24" s="100"/>
      <c r="B24" s="111" t="s">
        <v>24</v>
      </c>
      <c r="C24" s="112"/>
      <c r="D24" s="113"/>
      <c r="E24" s="114" t="str">
        <f t="shared" si="19"/>
        <v>-</v>
      </c>
      <c r="F24" s="113"/>
      <c r="G24" s="114" t="str">
        <f t="shared" si="20"/>
        <v>-</v>
      </c>
      <c r="H24" s="113"/>
      <c r="I24" s="114" t="str">
        <f t="shared" si="21"/>
        <v>-</v>
      </c>
      <c r="J24" s="113"/>
      <c r="K24" s="114" t="str">
        <f t="shared" si="22"/>
        <v>-</v>
      </c>
      <c r="L24" s="113"/>
      <c r="M24" s="114" t="str">
        <f t="shared" si="23"/>
        <v>-</v>
      </c>
      <c r="N24" s="113"/>
      <c r="O24" s="114" t="str">
        <f t="shared" si="24"/>
        <v>-</v>
      </c>
      <c r="P24" s="113"/>
      <c r="Q24" s="114" t="str">
        <f t="shared" si="25"/>
        <v>-</v>
      </c>
      <c r="R24" s="113"/>
      <c r="S24" s="114" t="str">
        <f t="shared" si="15"/>
        <v>-</v>
      </c>
      <c r="T24" s="113"/>
      <c r="U24" s="114" t="str">
        <f t="shared" si="26"/>
        <v>-</v>
      </c>
      <c r="V24" s="113"/>
      <c r="W24" s="114" t="str">
        <f t="shared" si="27"/>
        <v>-</v>
      </c>
      <c r="X24" s="113"/>
      <c r="Y24" s="114" t="str">
        <f t="shared" si="28"/>
        <v>-</v>
      </c>
      <c r="Z24" s="113"/>
      <c r="AA24" s="114" t="str">
        <f t="shared" si="16"/>
        <v>-</v>
      </c>
      <c r="AB24" s="113">
        <f t="shared" si="17"/>
        <v>0</v>
      </c>
      <c r="AC24" s="115" t="str">
        <f t="shared" si="18"/>
        <v>-</v>
      </c>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row>
    <row r="25" spans="1:53" s="4" customFormat="1" ht="16" hidden="1" customHeight="1" x14ac:dyDescent="0.15">
      <c r="A25" s="100"/>
      <c r="B25" s="111" t="s">
        <v>25</v>
      </c>
      <c r="C25" s="112"/>
      <c r="D25" s="113"/>
      <c r="E25" s="114" t="str">
        <f t="shared" si="19"/>
        <v>-</v>
      </c>
      <c r="F25" s="113"/>
      <c r="G25" s="114" t="str">
        <f t="shared" si="20"/>
        <v>-</v>
      </c>
      <c r="H25" s="113"/>
      <c r="I25" s="114" t="str">
        <f t="shared" si="21"/>
        <v>-</v>
      </c>
      <c r="J25" s="113"/>
      <c r="K25" s="114" t="str">
        <f t="shared" si="22"/>
        <v>-</v>
      </c>
      <c r="L25" s="113"/>
      <c r="M25" s="114" t="str">
        <f t="shared" si="23"/>
        <v>-</v>
      </c>
      <c r="N25" s="113"/>
      <c r="O25" s="114" t="str">
        <f t="shared" si="24"/>
        <v>-</v>
      </c>
      <c r="P25" s="113"/>
      <c r="Q25" s="114" t="str">
        <f t="shared" si="25"/>
        <v>-</v>
      </c>
      <c r="R25" s="113"/>
      <c r="S25" s="114" t="str">
        <f t="shared" si="15"/>
        <v>-</v>
      </c>
      <c r="T25" s="113"/>
      <c r="U25" s="114" t="str">
        <f t="shared" si="26"/>
        <v>-</v>
      </c>
      <c r="V25" s="113"/>
      <c r="W25" s="114" t="str">
        <f t="shared" si="27"/>
        <v>-</v>
      </c>
      <c r="X25" s="113"/>
      <c r="Y25" s="114" t="str">
        <f t="shared" si="28"/>
        <v>-</v>
      </c>
      <c r="Z25" s="113"/>
      <c r="AA25" s="114" t="str">
        <f t="shared" si="16"/>
        <v>-</v>
      </c>
      <c r="AB25" s="113">
        <f t="shared" si="17"/>
        <v>0</v>
      </c>
      <c r="AC25" s="115" t="str">
        <f t="shared" si="18"/>
        <v>-</v>
      </c>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row>
    <row r="26" spans="1:53" s="4" customFormat="1" ht="16" customHeight="1" x14ac:dyDescent="0.15">
      <c r="A26" s="100"/>
      <c r="B26" s="111" t="s">
        <v>26</v>
      </c>
      <c r="C26" s="112"/>
      <c r="D26" s="113">
        <f>'Cash Flow - Y3'!C19</f>
        <v>0</v>
      </c>
      <c r="E26" s="114" t="str">
        <f t="shared" si="19"/>
        <v>-</v>
      </c>
      <c r="F26" s="113">
        <f>'Cash Flow - Y3'!D19</f>
        <v>0</v>
      </c>
      <c r="G26" s="114" t="str">
        <f t="shared" si="20"/>
        <v>-</v>
      </c>
      <c r="H26" s="113">
        <f>'Cash Flow - Y3'!E19</f>
        <v>0</v>
      </c>
      <c r="I26" s="114" t="str">
        <f t="shared" si="21"/>
        <v>-</v>
      </c>
      <c r="J26" s="113">
        <f>'Cash Flow - Y3'!F19</f>
        <v>0</v>
      </c>
      <c r="K26" s="114" t="str">
        <f t="shared" si="22"/>
        <v>-</v>
      </c>
      <c r="L26" s="113">
        <f>'Cash Flow - Y3'!G19</f>
        <v>0</v>
      </c>
      <c r="M26" s="114" t="str">
        <f t="shared" si="23"/>
        <v>-</v>
      </c>
      <c r="N26" s="113">
        <f>'Cash Flow - Y3'!H19</f>
        <v>0</v>
      </c>
      <c r="O26" s="114" t="str">
        <f t="shared" si="24"/>
        <v>-</v>
      </c>
      <c r="P26" s="113">
        <f>'Cash Flow - Y3'!I19</f>
        <v>0</v>
      </c>
      <c r="Q26" s="114" t="str">
        <f t="shared" si="25"/>
        <v>-</v>
      </c>
      <c r="R26" s="113">
        <f>'Cash Flow - Y3'!J19</f>
        <v>0</v>
      </c>
      <c r="S26" s="114" t="str">
        <f t="shared" si="15"/>
        <v>-</v>
      </c>
      <c r="T26" s="113">
        <f>'Cash Flow - Y3'!K19</f>
        <v>0</v>
      </c>
      <c r="U26" s="114" t="str">
        <f t="shared" si="26"/>
        <v>-</v>
      </c>
      <c r="V26" s="113">
        <f>'Cash Flow - Y3'!L19</f>
        <v>0</v>
      </c>
      <c r="W26" s="114" t="str">
        <f t="shared" si="27"/>
        <v>-</v>
      </c>
      <c r="X26" s="113">
        <f>'Cash Flow - Y3'!M19</f>
        <v>0</v>
      </c>
      <c r="Y26" s="114" t="str">
        <f t="shared" si="28"/>
        <v>-</v>
      </c>
      <c r="Z26" s="113">
        <f>'Cash Flow - Y3'!N19</f>
        <v>0</v>
      </c>
      <c r="AA26" s="114" t="str">
        <f t="shared" si="16"/>
        <v>-</v>
      </c>
      <c r="AB26" s="113">
        <f t="shared" si="17"/>
        <v>0</v>
      </c>
      <c r="AC26" s="115" t="str">
        <f t="shared" si="18"/>
        <v>-</v>
      </c>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row>
    <row r="27" spans="1:53" s="4" customFormat="1" ht="16" customHeight="1" thickBot="1" x14ac:dyDescent="0.2">
      <c r="A27" s="100"/>
      <c r="B27" s="125" t="s">
        <v>27</v>
      </c>
      <c r="C27" s="126"/>
      <c r="D27" s="113">
        <f>'Cash Flow - Y3'!C20</f>
        <v>0</v>
      </c>
      <c r="E27" s="114" t="str">
        <f t="shared" si="19"/>
        <v>-</v>
      </c>
      <c r="F27" s="113">
        <f>'Cash Flow - Y3'!D20</f>
        <v>0</v>
      </c>
      <c r="G27" s="114" t="str">
        <f t="shared" si="20"/>
        <v>-</v>
      </c>
      <c r="H27" s="113">
        <f>'Cash Flow - Y3'!E20</f>
        <v>0</v>
      </c>
      <c r="I27" s="114" t="str">
        <f t="shared" si="21"/>
        <v>-</v>
      </c>
      <c r="J27" s="113">
        <f>'Cash Flow - Y3'!F20</f>
        <v>0</v>
      </c>
      <c r="K27" s="114" t="str">
        <f t="shared" si="22"/>
        <v>-</v>
      </c>
      <c r="L27" s="113">
        <f>'Cash Flow - Y3'!G20</f>
        <v>0</v>
      </c>
      <c r="M27" s="114" t="str">
        <f t="shared" si="23"/>
        <v>-</v>
      </c>
      <c r="N27" s="113">
        <f>'Cash Flow - Y3'!H20</f>
        <v>0</v>
      </c>
      <c r="O27" s="114" t="str">
        <f t="shared" si="24"/>
        <v>-</v>
      </c>
      <c r="P27" s="113">
        <f>'Cash Flow - Y3'!I20</f>
        <v>0</v>
      </c>
      <c r="Q27" s="114" t="str">
        <f t="shared" si="25"/>
        <v>-</v>
      </c>
      <c r="R27" s="113">
        <f>'Cash Flow - Y3'!J20</f>
        <v>0</v>
      </c>
      <c r="S27" s="114" t="str">
        <f t="shared" si="15"/>
        <v>-</v>
      </c>
      <c r="T27" s="113">
        <f>'Cash Flow - Y3'!K20</f>
        <v>0</v>
      </c>
      <c r="U27" s="114" t="str">
        <f t="shared" si="26"/>
        <v>-</v>
      </c>
      <c r="V27" s="113">
        <f>'Cash Flow - Y3'!L20</f>
        <v>0</v>
      </c>
      <c r="W27" s="114" t="str">
        <f t="shared" si="27"/>
        <v>-</v>
      </c>
      <c r="X27" s="113">
        <f>'Cash Flow - Y3'!M20</f>
        <v>0</v>
      </c>
      <c r="Y27" s="114" t="str">
        <f t="shared" si="28"/>
        <v>-</v>
      </c>
      <c r="Z27" s="113">
        <f>'Cash Flow - Y3'!N20</f>
        <v>0</v>
      </c>
      <c r="AA27" s="114" t="str">
        <f t="shared" si="16"/>
        <v>-</v>
      </c>
      <c r="AB27" s="113">
        <f t="shared" si="17"/>
        <v>0</v>
      </c>
      <c r="AC27" s="115" t="str">
        <f t="shared" si="18"/>
        <v>-</v>
      </c>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row>
    <row r="28" spans="1:53" s="4" customFormat="1" ht="16" customHeight="1" thickTop="1" thickBot="1" x14ac:dyDescent="0.2">
      <c r="A28" s="100"/>
      <c r="B28" s="132" t="s">
        <v>28</v>
      </c>
      <c r="C28" s="133"/>
      <c r="D28" s="130">
        <f>SUM(D17:D27)</f>
        <v>0</v>
      </c>
      <c r="E28" s="131" t="str">
        <f t="shared" ref="E28" si="29">IF(D14=0,"-",(D28*100)/D14)</f>
        <v>-</v>
      </c>
      <c r="F28" s="130">
        <f>SUM(F17:F27)</f>
        <v>0</v>
      </c>
      <c r="G28" s="131" t="str">
        <f>IF(F14=0,"-",(F28*100)/F14)</f>
        <v>-</v>
      </c>
      <c r="H28" s="130">
        <f>SUM(H17:H27)</f>
        <v>0</v>
      </c>
      <c r="I28" s="131" t="str">
        <f>IF(H14=0,"-",(H28*100)/H14)</f>
        <v>-</v>
      </c>
      <c r="J28" s="130">
        <f>SUM(J17:J27)</f>
        <v>0</v>
      </c>
      <c r="K28" s="131" t="str">
        <f>IF(J14=0,"-",(J28*100)/J14)</f>
        <v>-</v>
      </c>
      <c r="L28" s="130">
        <f>SUM(L17:L27)</f>
        <v>0</v>
      </c>
      <c r="M28" s="131" t="str">
        <f>IF(L14=0,"-",(L28*100)/L14)</f>
        <v>-</v>
      </c>
      <c r="N28" s="130">
        <f>SUM(N17:N27)</f>
        <v>0</v>
      </c>
      <c r="O28" s="131" t="str">
        <f>IF(N14=0,"-",(N28*100)/N14)</f>
        <v>-</v>
      </c>
      <c r="P28" s="130">
        <f>SUM(P17:P27)</f>
        <v>0</v>
      </c>
      <c r="Q28" s="131" t="str">
        <f>IF(P14=0,"-",(P28*100)/P14)</f>
        <v>-</v>
      </c>
      <c r="R28" s="130">
        <f>SUM(R17:R27)</f>
        <v>0</v>
      </c>
      <c r="S28" s="131" t="str">
        <f>IF(R14=0,"-",(R28*100)/R14)</f>
        <v>-</v>
      </c>
      <c r="T28" s="130">
        <f>SUM(T17:T27)</f>
        <v>0</v>
      </c>
      <c r="U28" s="131" t="str">
        <f>IF(T14=0,"-",(T28*100)/T14)</f>
        <v>-</v>
      </c>
      <c r="V28" s="130">
        <f>SUM(V17:V27)</f>
        <v>0</v>
      </c>
      <c r="W28" s="131" t="str">
        <f>IF(V14=0,"-",(V28*100)/V14)</f>
        <v>-</v>
      </c>
      <c r="X28" s="130">
        <f>SUM(X17:X27)</f>
        <v>0</v>
      </c>
      <c r="Y28" s="131" t="str">
        <f>IF(X14=0,"-",(X28*100)/X14)</f>
        <v>-</v>
      </c>
      <c r="Z28" s="130">
        <f>SUM(Z17:Z27)</f>
        <v>0</v>
      </c>
      <c r="AA28" s="131" t="str">
        <f>IF(Z14=0,"-",(Z28*100)/Z14)</f>
        <v>-</v>
      </c>
      <c r="AB28" s="161">
        <f>SUM(AB17:AB27)</f>
        <v>0</v>
      </c>
      <c r="AC28" s="162" t="str">
        <f>IF(AB14=0,"-",(AB28*100)/AB14)</f>
        <v>-</v>
      </c>
      <c r="AD28" s="102"/>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row>
    <row r="29" spans="1:53" s="4" customFormat="1" ht="16" customHeight="1" thickTop="1" thickBot="1" x14ac:dyDescent="0.2">
      <c r="A29" s="100"/>
      <c r="B29" s="132" t="s">
        <v>29</v>
      </c>
      <c r="C29" s="133"/>
      <c r="D29" s="130">
        <f>D14-D28</f>
        <v>0</v>
      </c>
      <c r="E29" s="131" t="str">
        <f>IF(D14=0,"-",(D29*100)/D14)</f>
        <v>-</v>
      </c>
      <c r="F29" s="130">
        <f>F14-F28</f>
        <v>0</v>
      </c>
      <c r="G29" s="131" t="str">
        <f>IF(F14=0,"-",(F29*100)/F14)</f>
        <v>-</v>
      </c>
      <c r="H29" s="130">
        <f>H14-H28</f>
        <v>0</v>
      </c>
      <c r="I29" s="131" t="str">
        <f>IF(H14=0,"-",(H29*100)/H14)</f>
        <v>-</v>
      </c>
      <c r="J29" s="130">
        <f>J14-J28</f>
        <v>0</v>
      </c>
      <c r="K29" s="131" t="str">
        <f>IF(J14=0,"-",(J29*100)/J14)</f>
        <v>-</v>
      </c>
      <c r="L29" s="130">
        <f>L14-L28</f>
        <v>0</v>
      </c>
      <c r="M29" s="131" t="str">
        <f>IF(L14=0,"-",(L29*100)/L14)</f>
        <v>-</v>
      </c>
      <c r="N29" s="130">
        <f>N14-N28</f>
        <v>0</v>
      </c>
      <c r="O29" s="131" t="str">
        <f>IF(N14=0,"-",(N29*100)/N14)</f>
        <v>-</v>
      </c>
      <c r="P29" s="130">
        <f>P14-P28</f>
        <v>0</v>
      </c>
      <c r="Q29" s="131" t="str">
        <f>IF(P14=0,"-",(P29*100)/P14)</f>
        <v>-</v>
      </c>
      <c r="R29" s="130">
        <f>R14-R28</f>
        <v>0</v>
      </c>
      <c r="S29" s="131" t="str">
        <f>IF(R14=0,"-",(R29*100)/R14)</f>
        <v>-</v>
      </c>
      <c r="T29" s="130">
        <f>T14-T28</f>
        <v>0</v>
      </c>
      <c r="U29" s="131" t="str">
        <f>IF(T14=0,"-",(T29*100)/T14)</f>
        <v>-</v>
      </c>
      <c r="V29" s="130">
        <f>V14-V28</f>
        <v>0</v>
      </c>
      <c r="W29" s="131" t="str">
        <f>IF(V14=0,"-",(V29*100)/V14)</f>
        <v>-</v>
      </c>
      <c r="X29" s="130">
        <f>X14-X28</f>
        <v>0</v>
      </c>
      <c r="Y29" s="131" t="str">
        <f>IF(X14=0,"-",(X29*100)/X14)</f>
        <v>-</v>
      </c>
      <c r="Z29" s="130">
        <f>Z14-Z28</f>
        <v>0</v>
      </c>
      <c r="AA29" s="131" t="str">
        <f>IF(Z14=0,"-",(Z29*100)/Z14)</f>
        <v>-</v>
      </c>
      <c r="AB29" s="161">
        <f>AB14-AB28</f>
        <v>0</v>
      </c>
      <c r="AC29" s="162" t="str">
        <f>IF(AB14=0,"-",(AB29*100)/AB14)</f>
        <v>-</v>
      </c>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row>
    <row r="30" spans="1:53" s="101" customFormat="1" ht="8" customHeight="1" x14ac:dyDescent="0.15">
      <c r="B30" s="107"/>
      <c r="E30" s="108"/>
      <c r="G30" s="108"/>
      <c r="I30" s="108"/>
      <c r="K30" s="108"/>
      <c r="M30" s="108"/>
      <c r="O30" s="108"/>
      <c r="Q30" s="108"/>
      <c r="S30" s="108"/>
      <c r="U30" s="108"/>
      <c r="W30" s="108"/>
      <c r="Y30" s="108"/>
      <c r="AA30" s="108"/>
      <c r="AC30" s="109"/>
    </row>
    <row r="31" spans="1:53" s="4" customFormat="1" ht="16" customHeight="1" x14ac:dyDescent="0.15">
      <c r="A31" s="100"/>
      <c r="B31" s="192" t="s">
        <v>30</v>
      </c>
      <c r="C31" s="184"/>
      <c r="D31" s="184"/>
      <c r="E31" s="195"/>
      <c r="F31" s="184"/>
      <c r="G31" s="195"/>
      <c r="H31" s="184"/>
      <c r="I31" s="195"/>
      <c r="J31" s="184"/>
      <c r="K31" s="195"/>
      <c r="L31" s="184"/>
      <c r="M31" s="195"/>
      <c r="N31" s="184"/>
      <c r="O31" s="195"/>
      <c r="P31" s="184"/>
      <c r="Q31" s="195"/>
      <c r="R31" s="184"/>
      <c r="S31" s="195"/>
      <c r="T31" s="184"/>
      <c r="U31" s="195"/>
      <c r="V31" s="184"/>
      <c r="W31" s="195"/>
      <c r="X31" s="184"/>
      <c r="Y31" s="195"/>
      <c r="Z31" s="184"/>
      <c r="AA31" s="195"/>
      <c r="AB31" s="184"/>
      <c r="AC31" s="124"/>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row>
    <row r="32" spans="1:53" s="4" customFormat="1" ht="17.25" customHeight="1" x14ac:dyDescent="0.15">
      <c r="A32" s="100"/>
      <c r="B32" s="111" t="s">
        <v>31</v>
      </c>
      <c r="C32" s="112"/>
      <c r="D32" s="113">
        <v>0</v>
      </c>
      <c r="E32" s="114" t="str">
        <f>IF($D$14=0,"-",(D32*100)/$D$14)</f>
        <v>-</v>
      </c>
      <c r="F32" s="113">
        <v>0</v>
      </c>
      <c r="G32" s="114" t="str">
        <f>IF(F$14=0,"-",(F32*100)/F$14)</f>
        <v>-</v>
      </c>
      <c r="H32" s="113">
        <v>0</v>
      </c>
      <c r="I32" s="114" t="str">
        <f>IF(H$14=0,"-",(H32*100)/H$14)</f>
        <v>-</v>
      </c>
      <c r="J32" s="113">
        <v>0</v>
      </c>
      <c r="K32" s="114" t="str">
        <f>IF(J$14=0,"-",(J32*100)/J$14)</f>
        <v>-</v>
      </c>
      <c r="L32" s="113">
        <v>0</v>
      </c>
      <c r="M32" s="114" t="str">
        <f>IF(L$14=0,"-",(L32*100)/L$14)</f>
        <v>-</v>
      </c>
      <c r="N32" s="113">
        <v>0</v>
      </c>
      <c r="O32" s="114" t="str">
        <f>IF(N$14=0,"-",(N32*100)/N$14)</f>
        <v>-</v>
      </c>
      <c r="P32" s="113">
        <v>0</v>
      </c>
      <c r="Q32" s="114" t="str">
        <f>IF(P$14=0,"-",(P32*100)/P$14)</f>
        <v>-</v>
      </c>
      <c r="R32" s="113">
        <v>0</v>
      </c>
      <c r="S32" s="114" t="str">
        <f>IF(R$14=0,"-",(R32*100)/R$14)</f>
        <v>-</v>
      </c>
      <c r="T32" s="113">
        <v>0</v>
      </c>
      <c r="U32" s="114" t="str">
        <f>IF(T$14=0,"-",(T32*100)/T$14)</f>
        <v>-</v>
      </c>
      <c r="V32" s="113">
        <v>0</v>
      </c>
      <c r="W32" s="114" t="str">
        <f>IF(V$14=0,"-",(V32*100)/V$14)</f>
        <v>-</v>
      </c>
      <c r="X32" s="113">
        <v>0</v>
      </c>
      <c r="Y32" s="114" t="str">
        <f>IF(X$14=0,"-",(X32*100)/X$14)</f>
        <v>-</v>
      </c>
      <c r="Z32" s="113">
        <v>0</v>
      </c>
      <c r="AA32" s="114" t="str">
        <f>IF(Z$14=0,"-",(Z32*100)/Z$14)</f>
        <v>-</v>
      </c>
      <c r="AB32" s="113">
        <f>SUM(D32+F32+H32+J32+L32+N32+P32+R32+T32+V32+X32+Z32)</f>
        <v>0</v>
      </c>
      <c r="AC32" s="115" t="str">
        <f>IF(AB$14=0,"-",(AB32*100)/AB$14)</f>
        <v>-</v>
      </c>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row>
    <row r="33" spans="1:53" s="4" customFormat="1" ht="17.25" customHeight="1" x14ac:dyDescent="0.15">
      <c r="A33" s="100"/>
      <c r="B33" s="111" t="s">
        <v>27</v>
      </c>
      <c r="C33" s="112"/>
      <c r="D33" s="113">
        <v>0</v>
      </c>
      <c r="E33" s="114" t="str">
        <f>IF($D$14=0,"-",(D33*100)/$D$14)</f>
        <v>-</v>
      </c>
      <c r="F33" s="113">
        <v>0</v>
      </c>
      <c r="G33" s="114" t="str">
        <f t="shared" ref="G33:G56" si="30">IF(F$14=0,"-",(F33*100)/F$14)</f>
        <v>-</v>
      </c>
      <c r="H33" s="113">
        <v>0</v>
      </c>
      <c r="I33" s="114" t="str">
        <f t="shared" ref="I33:I56" si="31">IF(H$14=0,"-",(H33*100)/H$14)</f>
        <v>-</v>
      </c>
      <c r="J33" s="113">
        <v>0</v>
      </c>
      <c r="K33" s="114" t="str">
        <f t="shared" ref="K33:K56" si="32">IF(J$14=0,"-",(J33*100)/J$14)</f>
        <v>-</v>
      </c>
      <c r="L33" s="113">
        <v>0</v>
      </c>
      <c r="M33" s="114" t="str">
        <f t="shared" ref="M33:M56" si="33">IF(L$14=0,"-",(L33*100)/L$14)</f>
        <v>-</v>
      </c>
      <c r="N33" s="113">
        <v>0</v>
      </c>
      <c r="O33" s="114" t="str">
        <f t="shared" ref="O33:O56" si="34">IF(N$14=0,"-",(N33*100)/N$14)</f>
        <v>-</v>
      </c>
      <c r="P33" s="113">
        <v>0</v>
      </c>
      <c r="Q33" s="114" t="str">
        <f t="shared" ref="Q33:Q56" si="35">IF(P$14=0,"-",(P33*100)/P$14)</f>
        <v>-</v>
      </c>
      <c r="R33" s="113">
        <v>0</v>
      </c>
      <c r="S33" s="114" t="str">
        <f t="shared" ref="S33:S56" si="36">IF(R$14=0,"-",(R33*100)/R$14)</f>
        <v>-</v>
      </c>
      <c r="T33" s="113">
        <v>0</v>
      </c>
      <c r="U33" s="114" t="str">
        <f t="shared" ref="U33:U56" si="37">IF(T$14=0,"-",(T33*100)/T$14)</f>
        <v>-</v>
      </c>
      <c r="V33" s="113">
        <v>0</v>
      </c>
      <c r="W33" s="114" t="str">
        <f t="shared" ref="W33:W56" si="38">IF(V$14=0,"-",(V33*100)/V$14)</f>
        <v>-</v>
      </c>
      <c r="X33" s="113">
        <v>0</v>
      </c>
      <c r="Y33" s="114" t="str">
        <f t="shared" ref="Y33:Y56" si="39">IF(X$14=0,"-",(X33*100)/X$14)</f>
        <v>-</v>
      </c>
      <c r="Z33" s="113">
        <v>0</v>
      </c>
      <c r="AA33" s="114" t="str">
        <f t="shared" ref="AA33:AA56" si="40">IF(Z$14=0,"-",(Z33*100)/Z$14)</f>
        <v>-</v>
      </c>
      <c r="AB33" s="113">
        <f t="shared" ref="AB33:AB53" si="41">SUM(D33+F33+H33+J33+L33+N33+P33+R33+T33+V33+X33+Z33)</f>
        <v>0</v>
      </c>
      <c r="AC33" s="115" t="str">
        <f t="shared" ref="AC33:AC56" si="42">IF(AB$14=0,"-",(AB33*100)/AB$14)</f>
        <v>-</v>
      </c>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row>
    <row r="34" spans="1:53" s="4" customFormat="1" ht="17.25" customHeight="1" x14ac:dyDescent="0.15">
      <c r="A34" s="100"/>
      <c r="B34" s="111" t="s">
        <v>164</v>
      </c>
      <c r="C34" s="112"/>
      <c r="D34" s="113">
        <f>'Cash Flow - Y3'!C21</f>
        <v>0</v>
      </c>
      <c r="E34" s="114" t="str">
        <f t="shared" ref="E34:E56" si="43">IF($D$14=0,"-",(D34*100)/$D$14)</f>
        <v>-</v>
      </c>
      <c r="F34" s="113">
        <f>'Cash Flow - Y3'!D21</f>
        <v>0</v>
      </c>
      <c r="G34" s="114" t="str">
        <f t="shared" si="30"/>
        <v>-</v>
      </c>
      <c r="H34" s="113">
        <f>'Cash Flow - Y3'!E21</f>
        <v>0</v>
      </c>
      <c r="I34" s="114" t="str">
        <f t="shared" si="31"/>
        <v>-</v>
      </c>
      <c r="J34" s="113">
        <f>'Cash Flow - Y3'!F21</f>
        <v>0</v>
      </c>
      <c r="K34" s="114" t="str">
        <f t="shared" si="32"/>
        <v>-</v>
      </c>
      <c r="L34" s="113">
        <f>'Cash Flow - Y3'!G21</f>
        <v>0</v>
      </c>
      <c r="M34" s="114" t="str">
        <f t="shared" si="33"/>
        <v>-</v>
      </c>
      <c r="N34" s="113">
        <f>'Cash Flow - Y3'!H21</f>
        <v>0</v>
      </c>
      <c r="O34" s="114" t="str">
        <f t="shared" si="34"/>
        <v>-</v>
      </c>
      <c r="P34" s="113">
        <f>'Cash Flow - Y3'!I21</f>
        <v>0</v>
      </c>
      <c r="Q34" s="114" t="str">
        <f t="shared" si="35"/>
        <v>-</v>
      </c>
      <c r="R34" s="113">
        <f>'Cash Flow - Y3'!J21</f>
        <v>0</v>
      </c>
      <c r="S34" s="114" t="str">
        <f t="shared" si="36"/>
        <v>-</v>
      </c>
      <c r="T34" s="113">
        <f>'Cash Flow - Y3'!K21</f>
        <v>0</v>
      </c>
      <c r="U34" s="114" t="str">
        <f t="shared" si="37"/>
        <v>-</v>
      </c>
      <c r="V34" s="113">
        <f>'Cash Flow - Y3'!L21</f>
        <v>0</v>
      </c>
      <c r="W34" s="114" t="str">
        <f t="shared" si="38"/>
        <v>-</v>
      </c>
      <c r="X34" s="113">
        <f>'Cash Flow - Y3'!M21</f>
        <v>0</v>
      </c>
      <c r="Y34" s="114" t="str">
        <f t="shared" si="39"/>
        <v>-</v>
      </c>
      <c r="Z34" s="113">
        <f>'Cash Flow - Y3'!N21</f>
        <v>0</v>
      </c>
      <c r="AA34" s="114" t="str">
        <f t="shared" si="40"/>
        <v>-</v>
      </c>
      <c r="AB34" s="113">
        <f t="shared" si="41"/>
        <v>0</v>
      </c>
      <c r="AC34" s="115" t="str">
        <f t="shared" si="42"/>
        <v>-</v>
      </c>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row>
    <row r="35" spans="1:53" s="4" customFormat="1" ht="17.25" customHeight="1" x14ac:dyDescent="0.15">
      <c r="A35" s="100"/>
      <c r="B35" s="111" t="s">
        <v>32</v>
      </c>
      <c r="C35" s="112"/>
      <c r="D35" s="113">
        <f>'Cash Flow - Y3'!C22</f>
        <v>0</v>
      </c>
      <c r="E35" s="114" t="str">
        <f t="shared" si="43"/>
        <v>-</v>
      </c>
      <c r="F35" s="113">
        <f>'Cash Flow - Y3'!D22</f>
        <v>0</v>
      </c>
      <c r="G35" s="114" t="str">
        <f t="shared" si="30"/>
        <v>-</v>
      </c>
      <c r="H35" s="113">
        <f>'Cash Flow - Y3'!E22</f>
        <v>0</v>
      </c>
      <c r="I35" s="114" t="str">
        <f t="shared" si="31"/>
        <v>-</v>
      </c>
      <c r="J35" s="113">
        <f>'Cash Flow - Y3'!F22</f>
        <v>0</v>
      </c>
      <c r="K35" s="114" t="str">
        <f t="shared" si="32"/>
        <v>-</v>
      </c>
      <c r="L35" s="113">
        <f>'Cash Flow - Y3'!G22</f>
        <v>0</v>
      </c>
      <c r="M35" s="114" t="str">
        <f t="shared" si="33"/>
        <v>-</v>
      </c>
      <c r="N35" s="113">
        <f>'Cash Flow - Y3'!H22</f>
        <v>0</v>
      </c>
      <c r="O35" s="114" t="str">
        <f t="shared" si="34"/>
        <v>-</v>
      </c>
      <c r="P35" s="113">
        <f>'Cash Flow - Y3'!I22</f>
        <v>0</v>
      </c>
      <c r="Q35" s="114" t="str">
        <f t="shared" si="35"/>
        <v>-</v>
      </c>
      <c r="R35" s="113">
        <f>'Cash Flow - Y3'!J22</f>
        <v>0</v>
      </c>
      <c r="S35" s="114" t="str">
        <f t="shared" si="36"/>
        <v>-</v>
      </c>
      <c r="T35" s="113">
        <f>'Cash Flow - Y3'!K22</f>
        <v>0</v>
      </c>
      <c r="U35" s="114" t="str">
        <f t="shared" si="37"/>
        <v>-</v>
      </c>
      <c r="V35" s="113">
        <f>'Cash Flow - Y3'!L22</f>
        <v>0</v>
      </c>
      <c r="W35" s="114" t="str">
        <f t="shared" si="38"/>
        <v>-</v>
      </c>
      <c r="X35" s="113">
        <f>'Cash Flow - Y3'!M22</f>
        <v>0</v>
      </c>
      <c r="Y35" s="114" t="str">
        <f t="shared" si="39"/>
        <v>-</v>
      </c>
      <c r="Z35" s="113">
        <f>'Cash Flow - Y3'!N22</f>
        <v>0</v>
      </c>
      <c r="AA35" s="114" t="str">
        <f t="shared" si="40"/>
        <v>-</v>
      </c>
      <c r="AB35" s="113">
        <f t="shared" si="41"/>
        <v>0</v>
      </c>
      <c r="AC35" s="115" t="str">
        <f t="shared" si="42"/>
        <v>-</v>
      </c>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row>
    <row r="36" spans="1:53" s="4" customFormat="1" ht="17.25" customHeight="1" x14ac:dyDescent="0.15">
      <c r="A36" s="100"/>
      <c r="B36" s="111" t="s">
        <v>33</v>
      </c>
      <c r="C36" s="112"/>
      <c r="D36" s="113">
        <f>'Cash Flow - Y3'!C23</f>
        <v>0</v>
      </c>
      <c r="E36" s="114" t="str">
        <f t="shared" si="43"/>
        <v>-</v>
      </c>
      <c r="F36" s="113">
        <f>'Cash Flow - Y3'!D23</f>
        <v>0</v>
      </c>
      <c r="G36" s="114" t="str">
        <f t="shared" si="30"/>
        <v>-</v>
      </c>
      <c r="H36" s="113">
        <f>'Cash Flow - Y3'!E23</f>
        <v>0</v>
      </c>
      <c r="I36" s="114" t="str">
        <f t="shared" si="31"/>
        <v>-</v>
      </c>
      <c r="J36" s="113">
        <f>'Cash Flow - Y3'!F23</f>
        <v>0</v>
      </c>
      <c r="K36" s="114" t="str">
        <f t="shared" si="32"/>
        <v>-</v>
      </c>
      <c r="L36" s="113">
        <f>'Cash Flow - Y3'!G23</f>
        <v>0</v>
      </c>
      <c r="M36" s="114" t="str">
        <f t="shared" si="33"/>
        <v>-</v>
      </c>
      <c r="N36" s="113">
        <f>'Cash Flow - Y3'!H23</f>
        <v>0</v>
      </c>
      <c r="O36" s="114" t="str">
        <f t="shared" si="34"/>
        <v>-</v>
      </c>
      <c r="P36" s="113">
        <f>'Cash Flow - Y3'!I23</f>
        <v>0</v>
      </c>
      <c r="Q36" s="114" t="str">
        <f t="shared" si="35"/>
        <v>-</v>
      </c>
      <c r="R36" s="113">
        <f>'Cash Flow - Y3'!J23</f>
        <v>0</v>
      </c>
      <c r="S36" s="114" t="str">
        <f t="shared" si="36"/>
        <v>-</v>
      </c>
      <c r="T36" s="113">
        <f>'Cash Flow - Y3'!K23</f>
        <v>0</v>
      </c>
      <c r="U36" s="114" t="str">
        <f t="shared" si="37"/>
        <v>-</v>
      </c>
      <c r="V36" s="113">
        <f>'Cash Flow - Y3'!L23</f>
        <v>0</v>
      </c>
      <c r="W36" s="114" t="str">
        <f t="shared" si="38"/>
        <v>-</v>
      </c>
      <c r="X36" s="113">
        <f>'Cash Flow - Y3'!M23</f>
        <v>0</v>
      </c>
      <c r="Y36" s="114" t="str">
        <f t="shared" si="39"/>
        <v>-</v>
      </c>
      <c r="Z36" s="113">
        <f>'Cash Flow - Y3'!N23</f>
        <v>0</v>
      </c>
      <c r="AA36" s="114" t="str">
        <f t="shared" si="40"/>
        <v>-</v>
      </c>
      <c r="AB36" s="113">
        <f t="shared" si="41"/>
        <v>0</v>
      </c>
      <c r="AC36" s="115" t="str">
        <f t="shared" si="42"/>
        <v>-</v>
      </c>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row>
    <row r="37" spans="1:53" s="4" customFormat="1" ht="17.25" customHeight="1" x14ac:dyDescent="0.15">
      <c r="A37" s="100"/>
      <c r="B37" s="111" t="s">
        <v>3</v>
      </c>
      <c r="C37" s="112"/>
      <c r="D37" s="113">
        <f>'Cash Flow - Y3'!C24</f>
        <v>0</v>
      </c>
      <c r="E37" s="114" t="str">
        <f t="shared" si="43"/>
        <v>-</v>
      </c>
      <c r="F37" s="113">
        <f>'Cash Flow - Y3'!D24</f>
        <v>0</v>
      </c>
      <c r="G37" s="114" t="str">
        <f t="shared" si="30"/>
        <v>-</v>
      </c>
      <c r="H37" s="113">
        <f>'Cash Flow - Y3'!E24</f>
        <v>0</v>
      </c>
      <c r="I37" s="114" t="str">
        <f t="shared" si="31"/>
        <v>-</v>
      </c>
      <c r="J37" s="113">
        <f>'Cash Flow - Y3'!F24</f>
        <v>0</v>
      </c>
      <c r="K37" s="114" t="str">
        <f t="shared" si="32"/>
        <v>-</v>
      </c>
      <c r="L37" s="113">
        <f>'Cash Flow - Y3'!G24</f>
        <v>0</v>
      </c>
      <c r="M37" s="114" t="str">
        <f t="shared" si="33"/>
        <v>-</v>
      </c>
      <c r="N37" s="113">
        <f>'Cash Flow - Y3'!H24</f>
        <v>0</v>
      </c>
      <c r="O37" s="114" t="str">
        <f t="shared" si="34"/>
        <v>-</v>
      </c>
      <c r="P37" s="113">
        <f>'Cash Flow - Y3'!I24</f>
        <v>0</v>
      </c>
      <c r="Q37" s="114" t="str">
        <f t="shared" si="35"/>
        <v>-</v>
      </c>
      <c r="R37" s="113">
        <f>'Cash Flow - Y3'!J24</f>
        <v>0</v>
      </c>
      <c r="S37" s="114" t="str">
        <f t="shared" si="36"/>
        <v>-</v>
      </c>
      <c r="T37" s="113">
        <f>'Cash Flow - Y3'!K24</f>
        <v>0</v>
      </c>
      <c r="U37" s="114" t="str">
        <f t="shared" si="37"/>
        <v>-</v>
      </c>
      <c r="V37" s="113">
        <f>'Cash Flow - Y3'!L24</f>
        <v>0</v>
      </c>
      <c r="W37" s="114" t="str">
        <f t="shared" si="38"/>
        <v>-</v>
      </c>
      <c r="X37" s="113">
        <f>'Cash Flow - Y3'!M24</f>
        <v>0</v>
      </c>
      <c r="Y37" s="114" t="str">
        <f t="shared" si="39"/>
        <v>-</v>
      </c>
      <c r="Z37" s="113">
        <f>'Cash Flow - Y3'!N24</f>
        <v>0</v>
      </c>
      <c r="AA37" s="114" t="str">
        <f t="shared" si="40"/>
        <v>-</v>
      </c>
      <c r="AB37" s="113">
        <f t="shared" si="41"/>
        <v>0</v>
      </c>
      <c r="AC37" s="115" t="str">
        <f t="shared" si="42"/>
        <v>-</v>
      </c>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row>
    <row r="38" spans="1:53" s="4" customFormat="1" ht="17.25" customHeight="1" x14ac:dyDescent="0.15">
      <c r="A38" s="100"/>
      <c r="B38" s="111" t="s">
        <v>4</v>
      </c>
      <c r="C38" s="112"/>
      <c r="D38" s="113">
        <f>'Cash Flow - Y3'!C25</f>
        <v>0</v>
      </c>
      <c r="E38" s="114" t="str">
        <f t="shared" si="43"/>
        <v>-</v>
      </c>
      <c r="F38" s="113">
        <f>'Cash Flow - Y3'!D25</f>
        <v>0</v>
      </c>
      <c r="G38" s="114" t="str">
        <f t="shared" si="30"/>
        <v>-</v>
      </c>
      <c r="H38" s="113">
        <f>'Cash Flow - Y3'!E25</f>
        <v>0</v>
      </c>
      <c r="I38" s="114" t="str">
        <f t="shared" si="31"/>
        <v>-</v>
      </c>
      <c r="J38" s="113">
        <f>'Cash Flow - Y3'!F25</f>
        <v>0</v>
      </c>
      <c r="K38" s="114" t="str">
        <f t="shared" si="32"/>
        <v>-</v>
      </c>
      <c r="L38" s="113">
        <f>'Cash Flow - Y3'!G25</f>
        <v>0</v>
      </c>
      <c r="M38" s="114" t="str">
        <f t="shared" si="33"/>
        <v>-</v>
      </c>
      <c r="N38" s="113">
        <f>'Cash Flow - Y3'!H25</f>
        <v>0</v>
      </c>
      <c r="O38" s="114" t="str">
        <f t="shared" si="34"/>
        <v>-</v>
      </c>
      <c r="P38" s="113">
        <f>'Cash Flow - Y3'!I25</f>
        <v>0</v>
      </c>
      <c r="Q38" s="114" t="str">
        <f t="shared" si="35"/>
        <v>-</v>
      </c>
      <c r="R38" s="113">
        <f>'Cash Flow - Y3'!J25</f>
        <v>0</v>
      </c>
      <c r="S38" s="114" t="str">
        <f t="shared" si="36"/>
        <v>-</v>
      </c>
      <c r="T38" s="113">
        <f>'Cash Flow - Y3'!K25</f>
        <v>0</v>
      </c>
      <c r="U38" s="114" t="str">
        <f t="shared" si="37"/>
        <v>-</v>
      </c>
      <c r="V38" s="113">
        <f>'Cash Flow - Y3'!L25</f>
        <v>0</v>
      </c>
      <c r="W38" s="114" t="str">
        <f t="shared" si="38"/>
        <v>-</v>
      </c>
      <c r="X38" s="113">
        <f>'Cash Flow - Y3'!M25</f>
        <v>0</v>
      </c>
      <c r="Y38" s="114" t="str">
        <f t="shared" si="39"/>
        <v>-</v>
      </c>
      <c r="Z38" s="113">
        <f>'Cash Flow - Y3'!N25</f>
        <v>0</v>
      </c>
      <c r="AA38" s="114" t="str">
        <f t="shared" si="40"/>
        <v>-</v>
      </c>
      <c r="AB38" s="113">
        <f t="shared" si="41"/>
        <v>0</v>
      </c>
      <c r="AC38" s="115" t="str">
        <f t="shared" si="42"/>
        <v>-</v>
      </c>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row>
    <row r="39" spans="1:53" s="4" customFormat="1" ht="17.25" customHeight="1" x14ac:dyDescent="0.15">
      <c r="A39" s="100"/>
      <c r="B39" s="111" t="s">
        <v>5</v>
      </c>
      <c r="C39" s="112"/>
      <c r="D39" s="113">
        <f>'Cash Flow - Y3'!C26</f>
        <v>0</v>
      </c>
      <c r="E39" s="114" t="str">
        <f t="shared" si="43"/>
        <v>-</v>
      </c>
      <c r="F39" s="113">
        <f>'Cash Flow - Y3'!D26</f>
        <v>0</v>
      </c>
      <c r="G39" s="114" t="str">
        <f t="shared" si="30"/>
        <v>-</v>
      </c>
      <c r="H39" s="113">
        <f>'Cash Flow - Y3'!E26</f>
        <v>0</v>
      </c>
      <c r="I39" s="114" t="str">
        <f t="shared" si="31"/>
        <v>-</v>
      </c>
      <c r="J39" s="113">
        <f>'Cash Flow - Y3'!F26</f>
        <v>0</v>
      </c>
      <c r="K39" s="114" t="str">
        <f t="shared" si="32"/>
        <v>-</v>
      </c>
      <c r="L39" s="113">
        <f>'Cash Flow - Y3'!G26</f>
        <v>0</v>
      </c>
      <c r="M39" s="114" t="str">
        <f t="shared" si="33"/>
        <v>-</v>
      </c>
      <c r="N39" s="113">
        <f>'Cash Flow - Y3'!H26</f>
        <v>0</v>
      </c>
      <c r="O39" s="114" t="str">
        <f t="shared" si="34"/>
        <v>-</v>
      </c>
      <c r="P39" s="113">
        <f>'Cash Flow - Y3'!I26</f>
        <v>0</v>
      </c>
      <c r="Q39" s="114" t="str">
        <f t="shared" si="35"/>
        <v>-</v>
      </c>
      <c r="R39" s="113">
        <f>'Cash Flow - Y3'!J26</f>
        <v>0</v>
      </c>
      <c r="S39" s="114" t="str">
        <f t="shared" si="36"/>
        <v>-</v>
      </c>
      <c r="T39" s="113">
        <f>'Cash Flow - Y3'!K26</f>
        <v>0</v>
      </c>
      <c r="U39" s="114" t="str">
        <f t="shared" si="37"/>
        <v>-</v>
      </c>
      <c r="V39" s="113">
        <f>'Cash Flow - Y3'!L26</f>
        <v>0</v>
      </c>
      <c r="W39" s="114" t="str">
        <f t="shared" si="38"/>
        <v>-</v>
      </c>
      <c r="X39" s="113">
        <f>'Cash Flow - Y3'!M26</f>
        <v>0</v>
      </c>
      <c r="Y39" s="114" t="str">
        <f t="shared" si="39"/>
        <v>-</v>
      </c>
      <c r="Z39" s="113">
        <f>'Cash Flow - Y3'!N26</f>
        <v>0</v>
      </c>
      <c r="AA39" s="114" t="str">
        <f t="shared" si="40"/>
        <v>-</v>
      </c>
      <c r="AB39" s="113">
        <f t="shared" si="41"/>
        <v>0</v>
      </c>
      <c r="AC39" s="115" t="str">
        <f t="shared" si="42"/>
        <v>-</v>
      </c>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row>
    <row r="40" spans="1:53" s="4" customFormat="1" ht="17.25" customHeight="1" x14ac:dyDescent="0.15">
      <c r="A40" s="100"/>
      <c r="B40" s="111" t="s">
        <v>34</v>
      </c>
      <c r="C40" s="112"/>
      <c r="D40" s="113">
        <f>'Cash Flow - Y3'!C27</f>
        <v>0</v>
      </c>
      <c r="E40" s="114" t="str">
        <f t="shared" si="43"/>
        <v>-</v>
      </c>
      <c r="F40" s="113">
        <f>'Cash Flow - Y3'!D27</f>
        <v>0</v>
      </c>
      <c r="G40" s="114" t="str">
        <f t="shared" si="30"/>
        <v>-</v>
      </c>
      <c r="H40" s="113">
        <f>'Cash Flow - Y3'!E27</f>
        <v>0</v>
      </c>
      <c r="I40" s="114" t="str">
        <f t="shared" si="31"/>
        <v>-</v>
      </c>
      <c r="J40" s="113">
        <f>'Cash Flow - Y3'!F27</f>
        <v>0</v>
      </c>
      <c r="K40" s="114" t="str">
        <f t="shared" si="32"/>
        <v>-</v>
      </c>
      <c r="L40" s="113">
        <f>'Cash Flow - Y3'!G27</f>
        <v>0</v>
      </c>
      <c r="M40" s="114" t="str">
        <f t="shared" si="33"/>
        <v>-</v>
      </c>
      <c r="N40" s="113">
        <f>'Cash Flow - Y3'!H27</f>
        <v>0</v>
      </c>
      <c r="O40" s="114" t="str">
        <f t="shared" si="34"/>
        <v>-</v>
      </c>
      <c r="P40" s="113">
        <f>'Cash Flow - Y3'!I27</f>
        <v>0</v>
      </c>
      <c r="Q40" s="114" t="str">
        <f t="shared" si="35"/>
        <v>-</v>
      </c>
      <c r="R40" s="113">
        <f>'Cash Flow - Y3'!J27</f>
        <v>0</v>
      </c>
      <c r="S40" s="114" t="str">
        <f t="shared" si="36"/>
        <v>-</v>
      </c>
      <c r="T40" s="113">
        <f>'Cash Flow - Y3'!K27</f>
        <v>0</v>
      </c>
      <c r="U40" s="114" t="str">
        <f t="shared" si="37"/>
        <v>-</v>
      </c>
      <c r="V40" s="113">
        <f>'Cash Flow - Y3'!L27</f>
        <v>0</v>
      </c>
      <c r="W40" s="114" t="str">
        <f t="shared" si="38"/>
        <v>-</v>
      </c>
      <c r="X40" s="113">
        <f>'Cash Flow - Y3'!M27</f>
        <v>0</v>
      </c>
      <c r="Y40" s="114" t="str">
        <f t="shared" si="39"/>
        <v>-</v>
      </c>
      <c r="Z40" s="113">
        <f>'Cash Flow - Y3'!N27</f>
        <v>0</v>
      </c>
      <c r="AA40" s="114" t="str">
        <f t="shared" si="40"/>
        <v>-</v>
      </c>
      <c r="AB40" s="113">
        <f t="shared" si="41"/>
        <v>0</v>
      </c>
      <c r="AC40" s="115" t="str">
        <f t="shared" si="42"/>
        <v>-</v>
      </c>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row>
    <row r="41" spans="1:53" s="4" customFormat="1" ht="17.25" customHeight="1" x14ac:dyDescent="0.15">
      <c r="A41" s="100"/>
      <c r="B41" s="111" t="s">
        <v>35</v>
      </c>
      <c r="C41" s="112"/>
      <c r="D41" s="113">
        <f>'Cash Flow - Y3'!C28</f>
        <v>0</v>
      </c>
      <c r="E41" s="114" t="str">
        <f t="shared" si="43"/>
        <v>-</v>
      </c>
      <c r="F41" s="113">
        <f>'Cash Flow - Y3'!D28</f>
        <v>0</v>
      </c>
      <c r="G41" s="114" t="str">
        <f t="shared" si="30"/>
        <v>-</v>
      </c>
      <c r="H41" s="113">
        <f>'Cash Flow - Y3'!E28</f>
        <v>0</v>
      </c>
      <c r="I41" s="114" t="str">
        <f t="shared" si="31"/>
        <v>-</v>
      </c>
      <c r="J41" s="113">
        <f>'Cash Flow - Y3'!F28</f>
        <v>0</v>
      </c>
      <c r="K41" s="114" t="str">
        <f t="shared" si="32"/>
        <v>-</v>
      </c>
      <c r="L41" s="113">
        <f>'Cash Flow - Y3'!G28</f>
        <v>0</v>
      </c>
      <c r="M41" s="114" t="str">
        <f t="shared" si="33"/>
        <v>-</v>
      </c>
      <c r="N41" s="113">
        <f>'Cash Flow - Y3'!H28</f>
        <v>0</v>
      </c>
      <c r="O41" s="114" t="str">
        <f t="shared" si="34"/>
        <v>-</v>
      </c>
      <c r="P41" s="113">
        <f>'Cash Flow - Y3'!I28</f>
        <v>0</v>
      </c>
      <c r="Q41" s="114" t="str">
        <f t="shared" si="35"/>
        <v>-</v>
      </c>
      <c r="R41" s="113">
        <f>'Cash Flow - Y3'!J28</f>
        <v>0</v>
      </c>
      <c r="S41" s="114" t="str">
        <f t="shared" si="36"/>
        <v>-</v>
      </c>
      <c r="T41" s="113">
        <f>'Cash Flow - Y3'!K28</f>
        <v>0</v>
      </c>
      <c r="U41" s="114" t="str">
        <f t="shared" si="37"/>
        <v>-</v>
      </c>
      <c r="V41" s="113">
        <f>'Cash Flow - Y3'!L28</f>
        <v>0</v>
      </c>
      <c r="W41" s="114" t="str">
        <f t="shared" si="38"/>
        <v>-</v>
      </c>
      <c r="X41" s="113">
        <f>'Cash Flow - Y3'!M28</f>
        <v>0</v>
      </c>
      <c r="Y41" s="114" t="str">
        <f t="shared" si="39"/>
        <v>-</v>
      </c>
      <c r="Z41" s="113">
        <f>'Cash Flow - Y3'!N28</f>
        <v>0</v>
      </c>
      <c r="AA41" s="114" t="str">
        <f t="shared" si="40"/>
        <v>-</v>
      </c>
      <c r="AB41" s="113">
        <f t="shared" si="41"/>
        <v>0</v>
      </c>
      <c r="AC41" s="115" t="str">
        <f t="shared" si="42"/>
        <v>-</v>
      </c>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row>
    <row r="42" spans="1:53" s="4" customFormat="1" ht="17.25" customHeight="1" x14ac:dyDescent="0.15">
      <c r="A42" s="100"/>
      <c r="B42" s="111" t="s">
        <v>36</v>
      </c>
      <c r="C42" s="112"/>
      <c r="D42" s="113">
        <f>'Cash Flow - Y3'!C29</f>
        <v>0</v>
      </c>
      <c r="E42" s="114" t="str">
        <f t="shared" si="43"/>
        <v>-</v>
      </c>
      <c r="F42" s="113">
        <f>'Cash Flow - Y3'!D29</f>
        <v>0</v>
      </c>
      <c r="G42" s="114" t="str">
        <f t="shared" si="30"/>
        <v>-</v>
      </c>
      <c r="H42" s="113">
        <f>'Cash Flow - Y3'!E29</f>
        <v>0</v>
      </c>
      <c r="I42" s="114" t="str">
        <f t="shared" si="31"/>
        <v>-</v>
      </c>
      <c r="J42" s="113">
        <f>'Cash Flow - Y3'!F29</f>
        <v>0</v>
      </c>
      <c r="K42" s="114" t="str">
        <f t="shared" si="32"/>
        <v>-</v>
      </c>
      <c r="L42" s="113">
        <f>'Cash Flow - Y3'!G29</f>
        <v>0</v>
      </c>
      <c r="M42" s="114" t="str">
        <f t="shared" si="33"/>
        <v>-</v>
      </c>
      <c r="N42" s="113">
        <f>'Cash Flow - Y3'!H29</f>
        <v>0</v>
      </c>
      <c r="O42" s="114" t="str">
        <f t="shared" si="34"/>
        <v>-</v>
      </c>
      <c r="P42" s="113">
        <f>'Cash Flow - Y3'!I29</f>
        <v>0</v>
      </c>
      <c r="Q42" s="114" t="str">
        <f t="shared" si="35"/>
        <v>-</v>
      </c>
      <c r="R42" s="113">
        <f>'Cash Flow - Y3'!J29</f>
        <v>0</v>
      </c>
      <c r="S42" s="114" t="str">
        <f t="shared" si="36"/>
        <v>-</v>
      </c>
      <c r="T42" s="113">
        <f>'Cash Flow - Y3'!K29</f>
        <v>0</v>
      </c>
      <c r="U42" s="114" t="str">
        <f t="shared" si="37"/>
        <v>-</v>
      </c>
      <c r="V42" s="113">
        <f>'Cash Flow - Y3'!L29</f>
        <v>0</v>
      </c>
      <c r="W42" s="114" t="str">
        <f t="shared" si="38"/>
        <v>-</v>
      </c>
      <c r="X42" s="113">
        <f>'Cash Flow - Y3'!M29</f>
        <v>0</v>
      </c>
      <c r="Y42" s="114" t="str">
        <f t="shared" si="39"/>
        <v>-</v>
      </c>
      <c r="Z42" s="113">
        <f>'Cash Flow - Y3'!N29</f>
        <v>0</v>
      </c>
      <c r="AA42" s="114" t="str">
        <f t="shared" si="40"/>
        <v>-</v>
      </c>
      <c r="AB42" s="113">
        <f t="shared" si="41"/>
        <v>0</v>
      </c>
      <c r="AC42" s="115" t="str">
        <f t="shared" si="42"/>
        <v>-</v>
      </c>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row>
    <row r="43" spans="1:53" s="4" customFormat="1" ht="17.25" customHeight="1" x14ac:dyDescent="0.15">
      <c r="A43" s="100"/>
      <c r="B43" s="111" t="s">
        <v>37</v>
      </c>
      <c r="C43" s="112"/>
      <c r="D43" s="113">
        <f>'Cash Flow - Y3'!C30</f>
        <v>0</v>
      </c>
      <c r="E43" s="114" t="str">
        <f t="shared" si="43"/>
        <v>-</v>
      </c>
      <c r="F43" s="113">
        <f>'Cash Flow - Y3'!D30</f>
        <v>0</v>
      </c>
      <c r="G43" s="114" t="str">
        <f t="shared" si="30"/>
        <v>-</v>
      </c>
      <c r="H43" s="113">
        <f>'Cash Flow - Y3'!E30</f>
        <v>0</v>
      </c>
      <c r="I43" s="114" t="str">
        <f t="shared" si="31"/>
        <v>-</v>
      </c>
      <c r="J43" s="113">
        <f>'Cash Flow - Y3'!F30</f>
        <v>0</v>
      </c>
      <c r="K43" s="114" t="str">
        <f t="shared" si="32"/>
        <v>-</v>
      </c>
      <c r="L43" s="113">
        <f>'Cash Flow - Y3'!G30</f>
        <v>0</v>
      </c>
      <c r="M43" s="114" t="str">
        <f t="shared" si="33"/>
        <v>-</v>
      </c>
      <c r="N43" s="113">
        <f>'Cash Flow - Y3'!H30</f>
        <v>0</v>
      </c>
      <c r="O43" s="114" t="str">
        <f t="shared" si="34"/>
        <v>-</v>
      </c>
      <c r="P43" s="113">
        <f>'Cash Flow - Y3'!I30</f>
        <v>0</v>
      </c>
      <c r="Q43" s="114" t="str">
        <f t="shared" si="35"/>
        <v>-</v>
      </c>
      <c r="R43" s="113">
        <f>'Cash Flow - Y3'!J30</f>
        <v>0</v>
      </c>
      <c r="S43" s="114" t="str">
        <f t="shared" si="36"/>
        <v>-</v>
      </c>
      <c r="T43" s="113">
        <f>'Cash Flow - Y3'!K30</f>
        <v>0</v>
      </c>
      <c r="U43" s="114" t="str">
        <f t="shared" si="37"/>
        <v>-</v>
      </c>
      <c r="V43" s="113">
        <f>'Cash Flow - Y3'!L30</f>
        <v>0</v>
      </c>
      <c r="W43" s="114" t="str">
        <f t="shared" si="38"/>
        <v>-</v>
      </c>
      <c r="X43" s="113">
        <f>'Cash Flow - Y3'!M30</f>
        <v>0</v>
      </c>
      <c r="Y43" s="114" t="str">
        <f t="shared" si="39"/>
        <v>-</v>
      </c>
      <c r="Z43" s="113">
        <f>'Cash Flow - Y3'!N30</f>
        <v>0</v>
      </c>
      <c r="AA43" s="114" t="str">
        <f t="shared" si="40"/>
        <v>-</v>
      </c>
      <c r="AB43" s="113">
        <f t="shared" si="41"/>
        <v>0</v>
      </c>
      <c r="AC43" s="115" t="str">
        <f t="shared" si="42"/>
        <v>-</v>
      </c>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row>
    <row r="44" spans="1:53" s="4" customFormat="1" ht="17.25" customHeight="1" x14ac:dyDescent="0.15">
      <c r="A44" s="100"/>
      <c r="B44" s="111" t="s">
        <v>38</v>
      </c>
      <c r="C44" s="112"/>
      <c r="D44" s="113">
        <f>'Cash Flow - Y3'!C31</f>
        <v>0</v>
      </c>
      <c r="E44" s="114" t="str">
        <f t="shared" si="43"/>
        <v>-</v>
      </c>
      <c r="F44" s="113">
        <f>'Cash Flow - Y3'!D31</f>
        <v>0</v>
      </c>
      <c r="G44" s="114" t="str">
        <f t="shared" si="30"/>
        <v>-</v>
      </c>
      <c r="H44" s="113">
        <f>'Cash Flow - Y3'!E31</f>
        <v>0</v>
      </c>
      <c r="I44" s="114" t="str">
        <f t="shared" si="31"/>
        <v>-</v>
      </c>
      <c r="J44" s="113">
        <f>'Cash Flow - Y3'!F31</f>
        <v>0</v>
      </c>
      <c r="K44" s="114" t="str">
        <f t="shared" si="32"/>
        <v>-</v>
      </c>
      <c r="L44" s="113">
        <f>'Cash Flow - Y3'!G31</f>
        <v>0</v>
      </c>
      <c r="M44" s="114" t="str">
        <f t="shared" si="33"/>
        <v>-</v>
      </c>
      <c r="N44" s="113">
        <f>'Cash Flow - Y3'!H31</f>
        <v>0</v>
      </c>
      <c r="O44" s="114" t="str">
        <f t="shared" si="34"/>
        <v>-</v>
      </c>
      <c r="P44" s="113">
        <f>'Cash Flow - Y3'!I31</f>
        <v>0</v>
      </c>
      <c r="Q44" s="114" t="str">
        <f t="shared" si="35"/>
        <v>-</v>
      </c>
      <c r="R44" s="113">
        <f>'Cash Flow - Y3'!J31</f>
        <v>0</v>
      </c>
      <c r="S44" s="114" t="str">
        <f t="shared" si="36"/>
        <v>-</v>
      </c>
      <c r="T44" s="113">
        <f>'Cash Flow - Y3'!K31</f>
        <v>0</v>
      </c>
      <c r="U44" s="114" t="str">
        <f t="shared" si="37"/>
        <v>-</v>
      </c>
      <c r="V44" s="113">
        <f>'Cash Flow - Y3'!L31</f>
        <v>0</v>
      </c>
      <c r="W44" s="114" t="str">
        <f t="shared" si="38"/>
        <v>-</v>
      </c>
      <c r="X44" s="113">
        <f>'Cash Flow - Y3'!M31</f>
        <v>0</v>
      </c>
      <c r="Y44" s="114" t="str">
        <f t="shared" si="39"/>
        <v>-</v>
      </c>
      <c r="Z44" s="113">
        <f>'Cash Flow - Y3'!N31</f>
        <v>0</v>
      </c>
      <c r="AA44" s="114" t="str">
        <f t="shared" si="40"/>
        <v>-</v>
      </c>
      <c r="AB44" s="113">
        <f t="shared" si="41"/>
        <v>0</v>
      </c>
      <c r="AC44" s="115" t="str">
        <f t="shared" si="42"/>
        <v>-</v>
      </c>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row>
    <row r="45" spans="1:53" s="4" customFormat="1" ht="17.25" customHeight="1" x14ac:dyDescent="0.15">
      <c r="A45" s="100"/>
      <c r="B45" s="111" t="s">
        <v>39</v>
      </c>
      <c r="C45" s="112"/>
      <c r="D45" s="113">
        <f>'Cash Flow - Y3'!C32</f>
        <v>0</v>
      </c>
      <c r="E45" s="114" t="str">
        <f t="shared" si="43"/>
        <v>-</v>
      </c>
      <c r="F45" s="113">
        <f>'Cash Flow - Y3'!D32</f>
        <v>0</v>
      </c>
      <c r="G45" s="114" t="str">
        <f t="shared" si="30"/>
        <v>-</v>
      </c>
      <c r="H45" s="113">
        <f>'Cash Flow - Y3'!E32</f>
        <v>0</v>
      </c>
      <c r="I45" s="114" t="str">
        <f t="shared" si="31"/>
        <v>-</v>
      </c>
      <c r="J45" s="113">
        <f>'Cash Flow - Y3'!F32</f>
        <v>0</v>
      </c>
      <c r="K45" s="114" t="str">
        <f t="shared" si="32"/>
        <v>-</v>
      </c>
      <c r="L45" s="113">
        <f>'Cash Flow - Y3'!G32</f>
        <v>0</v>
      </c>
      <c r="M45" s="114" t="str">
        <f t="shared" si="33"/>
        <v>-</v>
      </c>
      <c r="N45" s="113">
        <f>'Cash Flow - Y3'!H32</f>
        <v>0</v>
      </c>
      <c r="O45" s="114" t="str">
        <f t="shared" si="34"/>
        <v>-</v>
      </c>
      <c r="P45" s="113">
        <f>'Cash Flow - Y3'!I32</f>
        <v>0</v>
      </c>
      <c r="Q45" s="114" t="str">
        <f t="shared" si="35"/>
        <v>-</v>
      </c>
      <c r="R45" s="113">
        <f>'Cash Flow - Y3'!J32</f>
        <v>0</v>
      </c>
      <c r="S45" s="114" t="str">
        <f t="shared" si="36"/>
        <v>-</v>
      </c>
      <c r="T45" s="113">
        <f>'Cash Flow - Y3'!K32</f>
        <v>0</v>
      </c>
      <c r="U45" s="114" t="str">
        <f t="shared" si="37"/>
        <v>-</v>
      </c>
      <c r="V45" s="113">
        <f>'Cash Flow - Y3'!L32</f>
        <v>0</v>
      </c>
      <c r="W45" s="114" t="str">
        <f t="shared" si="38"/>
        <v>-</v>
      </c>
      <c r="X45" s="113">
        <f>'Cash Flow - Y3'!M32</f>
        <v>0</v>
      </c>
      <c r="Y45" s="114" t="str">
        <f t="shared" si="39"/>
        <v>-</v>
      </c>
      <c r="Z45" s="113">
        <f>'Cash Flow - Y3'!N32</f>
        <v>0</v>
      </c>
      <c r="AA45" s="114" t="str">
        <f t="shared" si="40"/>
        <v>-</v>
      </c>
      <c r="AB45" s="113">
        <f t="shared" si="41"/>
        <v>0</v>
      </c>
      <c r="AC45" s="115" t="str">
        <f t="shared" si="42"/>
        <v>-</v>
      </c>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row>
    <row r="46" spans="1:53" s="4" customFormat="1" ht="17.25" customHeight="1" x14ac:dyDescent="0.15">
      <c r="A46" s="100"/>
      <c r="B46" s="111" t="s">
        <v>40</v>
      </c>
      <c r="C46" s="112"/>
      <c r="D46" s="113">
        <f>'Cash Flow - Y3'!C33</f>
        <v>0</v>
      </c>
      <c r="E46" s="114" t="str">
        <f t="shared" si="43"/>
        <v>-</v>
      </c>
      <c r="F46" s="113">
        <f>'Cash Flow - Y3'!D33</f>
        <v>0</v>
      </c>
      <c r="G46" s="114" t="str">
        <f t="shared" si="30"/>
        <v>-</v>
      </c>
      <c r="H46" s="113">
        <f>'Cash Flow - Y3'!E33</f>
        <v>0</v>
      </c>
      <c r="I46" s="114" t="str">
        <f t="shared" si="31"/>
        <v>-</v>
      </c>
      <c r="J46" s="113">
        <f>'Cash Flow - Y3'!F33</f>
        <v>0</v>
      </c>
      <c r="K46" s="114" t="str">
        <f t="shared" si="32"/>
        <v>-</v>
      </c>
      <c r="L46" s="113">
        <f>'Cash Flow - Y3'!G33</f>
        <v>0</v>
      </c>
      <c r="M46" s="114" t="str">
        <f t="shared" si="33"/>
        <v>-</v>
      </c>
      <c r="N46" s="113">
        <f>'Cash Flow - Y3'!H33</f>
        <v>0</v>
      </c>
      <c r="O46" s="114" t="str">
        <f t="shared" si="34"/>
        <v>-</v>
      </c>
      <c r="P46" s="113">
        <f>'Cash Flow - Y3'!I33</f>
        <v>0</v>
      </c>
      <c r="Q46" s="114" t="str">
        <f t="shared" si="35"/>
        <v>-</v>
      </c>
      <c r="R46" s="113">
        <f>'Cash Flow - Y3'!J33</f>
        <v>0</v>
      </c>
      <c r="S46" s="114" t="str">
        <f t="shared" si="36"/>
        <v>-</v>
      </c>
      <c r="T46" s="113">
        <f>'Cash Flow - Y3'!K33</f>
        <v>0</v>
      </c>
      <c r="U46" s="114" t="str">
        <f t="shared" si="37"/>
        <v>-</v>
      </c>
      <c r="V46" s="113">
        <f>'Cash Flow - Y3'!L33</f>
        <v>0</v>
      </c>
      <c r="W46" s="114" t="str">
        <f t="shared" si="38"/>
        <v>-</v>
      </c>
      <c r="X46" s="113">
        <f>'Cash Flow - Y3'!M33</f>
        <v>0</v>
      </c>
      <c r="Y46" s="114" t="str">
        <f t="shared" si="39"/>
        <v>-</v>
      </c>
      <c r="Z46" s="113">
        <f>'Cash Flow - Y3'!N33</f>
        <v>0</v>
      </c>
      <c r="AA46" s="114" t="str">
        <f t="shared" si="40"/>
        <v>-</v>
      </c>
      <c r="AB46" s="113">
        <f t="shared" si="41"/>
        <v>0</v>
      </c>
      <c r="AC46" s="115" t="str">
        <f t="shared" si="42"/>
        <v>-</v>
      </c>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row>
    <row r="47" spans="1:53" s="4" customFormat="1" ht="17.25" customHeight="1" x14ac:dyDescent="0.15">
      <c r="A47" s="100"/>
      <c r="B47" s="111" t="s">
        <v>41</v>
      </c>
      <c r="C47" s="112"/>
      <c r="D47" s="113">
        <f>'Cash Flow - Y3'!C34</f>
        <v>0</v>
      </c>
      <c r="E47" s="114" t="str">
        <f t="shared" si="43"/>
        <v>-</v>
      </c>
      <c r="F47" s="113">
        <f>'Cash Flow - Y3'!D34</f>
        <v>0</v>
      </c>
      <c r="G47" s="114" t="str">
        <f t="shared" si="30"/>
        <v>-</v>
      </c>
      <c r="H47" s="113">
        <f>'Cash Flow - Y3'!E34</f>
        <v>0</v>
      </c>
      <c r="I47" s="114" t="str">
        <f t="shared" si="31"/>
        <v>-</v>
      </c>
      <c r="J47" s="113">
        <f>'Cash Flow - Y3'!F34</f>
        <v>0</v>
      </c>
      <c r="K47" s="114" t="str">
        <f t="shared" si="32"/>
        <v>-</v>
      </c>
      <c r="L47" s="113">
        <f>'Cash Flow - Y3'!G34</f>
        <v>0</v>
      </c>
      <c r="M47" s="114" t="str">
        <f t="shared" si="33"/>
        <v>-</v>
      </c>
      <c r="N47" s="113">
        <f>'Cash Flow - Y3'!H34</f>
        <v>0</v>
      </c>
      <c r="O47" s="114" t="str">
        <f t="shared" si="34"/>
        <v>-</v>
      </c>
      <c r="P47" s="113">
        <f>'Cash Flow - Y3'!I34</f>
        <v>0</v>
      </c>
      <c r="Q47" s="114" t="str">
        <f t="shared" si="35"/>
        <v>-</v>
      </c>
      <c r="R47" s="113">
        <f>'Cash Flow - Y3'!J34</f>
        <v>0</v>
      </c>
      <c r="S47" s="114" t="str">
        <f t="shared" si="36"/>
        <v>-</v>
      </c>
      <c r="T47" s="113">
        <f>'Cash Flow - Y3'!K34</f>
        <v>0</v>
      </c>
      <c r="U47" s="114" t="str">
        <f t="shared" si="37"/>
        <v>-</v>
      </c>
      <c r="V47" s="113">
        <f>'Cash Flow - Y3'!L34</f>
        <v>0</v>
      </c>
      <c r="W47" s="114" t="str">
        <f t="shared" si="38"/>
        <v>-</v>
      </c>
      <c r="X47" s="113">
        <f>'Cash Flow - Y3'!M34</f>
        <v>0</v>
      </c>
      <c r="Y47" s="114" t="str">
        <f t="shared" si="39"/>
        <v>-</v>
      </c>
      <c r="Z47" s="113">
        <f>'Cash Flow - Y3'!N34</f>
        <v>0</v>
      </c>
      <c r="AA47" s="114" t="str">
        <f t="shared" si="40"/>
        <v>-</v>
      </c>
      <c r="AB47" s="113">
        <f t="shared" si="41"/>
        <v>0</v>
      </c>
      <c r="AC47" s="115" t="str">
        <f t="shared" si="42"/>
        <v>-</v>
      </c>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row>
    <row r="48" spans="1:53" s="4" customFormat="1" ht="17.25" customHeight="1" x14ac:dyDescent="0.15">
      <c r="A48" s="100"/>
      <c r="B48" s="111" t="s">
        <v>42</v>
      </c>
      <c r="C48" s="112"/>
      <c r="D48" s="113">
        <f>'Cash Flow - Y3'!C35</f>
        <v>0</v>
      </c>
      <c r="E48" s="114" t="str">
        <f t="shared" si="43"/>
        <v>-</v>
      </c>
      <c r="F48" s="113">
        <f>'Cash Flow - Y3'!D35</f>
        <v>0</v>
      </c>
      <c r="G48" s="114" t="str">
        <f t="shared" si="30"/>
        <v>-</v>
      </c>
      <c r="H48" s="113">
        <f>'Cash Flow - Y3'!E35</f>
        <v>0</v>
      </c>
      <c r="I48" s="114" t="str">
        <f t="shared" si="31"/>
        <v>-</v>
      </c>
      <c r="J48" s="113">
        <f>'Cash Flow - Y3'!F35</f>
        <v>0</v>
      </c>
      <c r="K48" s="114" t="str">
        <f t="shared" si="32"/>
        <v>-</v>
      </c>
      <c r="L48" s="113">
        <f>'Cash Flow - Y3'!G35</f>
        <v>0</v>
      </c>
      <c r="M48" s="114" t="str">
        <f t="shared" si="33"/>
        <v>-</v>
      </c>
      <c r="N48" s="113">
        <f>'Cash Flow - Y3'!H35</f>
        <v>0</v>
      </c>
      <c r="O48" s="114" t="str">
        <f t="shared" si="34"/>
        <v>-</v>
      </c>
      <c r="P48" s="113">
        <f>'Cash Flow - Y3'!I35</f>
        <v>0</v>
      </c>
      <c r="Q48" s="114" t="str">
        <f t="shared" si="35"/>
        <v>-</v>
      </c>
      <c r="R48" s="113">
        <f>'Cash Flow - Y3'!J35</f>
        <v>0</v>
      </c>
      <c r="S48" s="114" t="str">
        <f t="shared" si="36"/>
        <v>-</v>
      </c>
      <c r="T48" s="113">
        <f>'Cash Flow - Y3'!K35</f>
        <v>0</v>
      </c>
      <c r="U48" s="114" t="str">
        <f t="shared" si="37"/>
        <v>-</v>
      </c>
      <c r="V48" s="113">
        <f>'Cash Flow - Y3'!L35</f>
        <v>0</v>
      </c>
      <c r="W48" s="114" t="str">
        <f t="shared" si="38"/>
        <v>-</v>
      </c>
      <c r="X48" s="113">
        <f>'Cash Flow - Y3'!M35</f>
        <v>0</v>
      </c>
      <c r="Y48" s="114" t="str">
        <f t="shared" si="39"/>
        <v>-</v>
      </c>
      <c r="Z48" s="113">
        <f>'Cash Flow - Y3'!N35</f>
        <v>0</v>
      </c>
      <c r="AA48" s="114" t="str">
        <f t="shared" si="40"/>
        <v>-</v>
      </c>
      <c r="AB48" s="113">
        <f t="shared" si="41"/>
        <v>0</v>
      </c>
      <c r="AC48" s="115" t="str">
        <f t="shared" si="42"/>
        <v>-</v>
      </c>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row>
    <row r="49" spans="1:53" s="4" customFormat="1" ht="17.25" customHeight="1" x14ac:dyDescent="0.15">
      <c r="A49" s="100"/>
      <c r="B49" s="111" t="s">
        <v>43</v>
      </c>
      <c r="C49" s="112"/>
      <c r="D49" s="113">
        <f>'Cash Flow - Y3'!C36</f>
        <v>0</v>
      </c>
      <c r="E49" s="114" t="str">
        <f t="shared" si="43"/>
        <v>-</v>
      </c>
      <c r="F49" s="113">
        <f>'Cash Flow - Y3'!D36</f>
        <v>0</v>
      </c>
      <c r="G49" s="114" t="str">
        <f t="shared" si="30"/>
        <v>-</v>
      </c>
      <c r="H49" s="113">
        <f>'Cash Flow - Y3'!E36</f>
        <v>0</v>
      </c>
      <c r="I49" s="114" t="str">
        <f t="shared" si="31"/>
        <v>-</v>
      </c>
      <c r="J49" s="113">
        <f>'Cash Flow - Y3'!F36</f>
        <v>0</v>
      </c>
      <c r="K49" s="114" t="str">
        <f t="shared" si="32"/>
        <v>-</v>
      </c>
      <c r="L49" s="113">
        <f>'Cash Flow - Y3'!G36</f>
        <v>0</v>
      </c>
      <c r="M49" s="114" t="str">
        <f t="shared" si="33"/>
        <v>-</v>
      </c>
      <c r="N49" s="113">
        <f>'Cash Flow - Y3'!H36</f>
        <v>0</v>
      </c>
      <c r="O49" s="114" t="str">
        <f t="shared" si="34"/>
        <v>-</v>
      </c>
      <c r="P49" s="113">
        <f>'Cash Flow - Y3'!I36</f>
        <v>0</v>
      </c>
      <c r="Q49" s="114" t="str">
        <f t="shared" si="35"/>
        <v>-</v>
      </c>
      <c r="R49" s="113">
        <f>'Cash Flow - Y3'!J36</f>
        <v>0</v>
      </c>
      <c r="S49" s="114" t="str">
        <f t="shared" si="36"/>
        <v>-</v>
      </c>
      <c r="T49" s="113">
        <f>'Cash Flow - Y3'!K36</f>
        <v>0</v>
      </c>
      <c r="U49" s="114" t="str">
        <f t="shared" si="37"/>
        <v>-</v>
      </c>
      <c r="V49" s="113">
        <f>'Cash Flow - Y3'!L36</f>
        <v>0</v>
      </c>
      <c r="W49" s="114" t="str">
        <f t="shared" si="38"/>
        <v>-</v>
      </c>
      <c r="X49" s="113">
        <f>'Cash Flow - Y3'!M36</f>
        <v>0</v>
      </c>
      <c r="Y49" s="114" t="str">
        <f t="shared" si="39"/>
        <v>-</v>
      </c>
      <c r="Z49" s="113">
        <f>'Cash Flow - Y3'!N36</f>
        <v>0</v>
      </c>
      <c r="AA49" s="114" t="str">
        <f t="shared" si="40"/>
        <v>-</v>
      </c>
      <c r="AB49" s="113">
        <f t="shared" si="41"/>
        <v>0</v>
      </c>
      <c r="AC49" s="115" t="str">
        <f t="shared" si="42"/>
        <v>-</v>
      </c>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row>
    <row r="50" spans="1:53" s="4" customFormat="1" ht="17.25" customHeight="1" x14ac:dyDescent="0.15">
      <c r="A50" s="100"/>
      <c r="B50" s="111" t="s">
        <v>7</v>
      </c>
      <c r="C50" s="112"/>
      <c r="D50" s="113">
        <f>'Cash Flow - Y3'!C37</f>
        <v>0</v>
      </c>
      <c r="E50" s="114" t="str">
        <f t="shared" si="43"/>
        <v>-</v>
      </c>
      <c r="F50" s="113">
        <f>'Cash Flow - Y3'!D37</f>
        <v>0</v>
      </c>
      <c r="G50" s="114" t="str">
        <f t="shared" si="30"/>
        <v>-</v>
      </c>
      <c r="H50" s="113">
        <f>'Cash Flow - Y3'!E37</f>
        <v>0</v>
      </c>
      <c r="I50" s="114" t="str">
        <f t="shared" si="31"/>
        <v>-</v>
      </c>
      <c r="J50" s="113">
        <f>'Cash Flow - Y3'!F37</f>
        <v>0</v>
      </c>
      <c r="K50" s="114" t="str">
        <f t="shared" si="32"/>
        <v>-</v>
      </c>
      <c r="L50" s="113">
        <f>'Cash Flow - Y3'!G37</f>
        <v>0</v>
      </c>
      <c r="M50" s="114" t="str">
        <f t="shared" si="33"/>
        <v>-</v>
      </c>
      <c r="N50" s="113">
        <f>'Cash Flow - Y3'!H37</f>
        <v>0</v>
      </c>
      <c r="O50" s="114" t="str">
        <f t="shared" si="34"/>
        <v>-</v>
      </c>
      <c r="P50" s="113">
        <f>'Cash Flow - Y3'!I37</f>
        <v>0</v>
      </c>
      <c r="Q50" s="114" t="str">
        <f t="shared" si="35"/>
        <v>-</v>
      </c>
      <c r="R50" s="113">
        <f>'Cash Flow - Y3'!J37</f>
        <v>0</v>
      </c>
      <c r="S50" s="114" t="str">
        <f t="shared" si="36"/>
        <v>-</v>
      </c>
      <c r="T50" s="113">
        <f>'Cash Flow - Y3'!K37</f>
        <v>0</v>
      </c>
      <c r="U50" s="114" t="str">
        <f t="shared" si="37"/>
        <v>-</v>
      </c>
      <c r="V50" s="113">
        <f>'Cash Flow - Y3'!L37</f>
        <v>0</v>
      </c>
      <c r="W50" s="114" t="str">
        <f t="shared" si="38"/>
        <v>-</v>
      </c>
      <c r="X50" s="113">
        <f>'Cash Flow - Y3'!M37</f>
        <v>0</v>
      </c>
      <c r="Y50" s="114" t="str">
        <f t="shared" si="39"/>
        <v>-</v>
      </c>
      <c r="Z50" s="113">
        <f>'Cash Flow - Y3'!N37</f>
        <v>0</v>
      </c>
      <c r="AA50" s="114" t="str">
        <f t="shared" si="40"/>
        <v>-</v>
      </c>
      <c r="AB50" s="113">
        <f t="shared" si="41"/>
        <v>0</v>
      </c>
      <c r="AC50" s="115" t="str">
        <f t="shared" si="42"/>
        <v>-</v>
      </c>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row>
    <row r="51" spans="1:53" s="4" customFormat="1" ht="17.25" customHeight="1" x14ac:dyDescent="0.15">
      <c r="A51" s="100"/>
      <c r="B51" s="111" t="s">
        <v>44</v>
      </c>
      <c r="C51" s="112"/>
      <c r="D51" s="113">
        <v>0</v>
      </c>
      <c r="E51" s="114" t="str">
        <f t="shared" si="43"/>
        <v>-</v>
      </c>
      <c r="F51" s="113">
        <v>0</v>
      </c>
      <c r="G51" s="114" t="str">
        <f t="shared" si="30"/>
        <v>-</v>
      </c>
      <c r="H51" s="113">
        <v>0</v>
      </c>
      <c r="I51" s="114" t="str">
        <f t="shared" si="31"/>
        <v>-</v>
      </c>
      <c r="J51" s="113">
        <v>0</v>
      </c>
      <c r="K51" s="114" t="str">
        <f t="shared" si="32"/>
        <v>-</v>
      </c>
      <c r="L51" s="113">
        <v>0</v>
      </c>
      <c r="M51" s="114" t="str">
        <f t="shared" si="33"/>
        <v>-</v>
      </c>
      <c r="N51" s="113">
        <v>0</v>
      </c>
      <c r="O51" s="114" t="str">
        <f t="shared" si="34"/>
        <v>-</v>
      </c>
      <c r="P51" s="113">
        <v>0</v>
      </c>
      <c r="Q51" s="114" t="str">
        <f t="shared" si="35"/>
        <v>-</v>
      </c>
      <c r="R51" s="113">
        <v>0</v>
      </c>
      <c r="S51" s="114" t="str">
        <f t="shared" si="36"/>
        <v>-</v>
      </c>
      <c r="T51" s="113">
        <v>0</v>
      </c>
      <c r="U51" s="114" t="str">
        <f t="shared" si="37"/>
        <v>-</v>
      </c>
      <c r="V51" s="113">
        <v>0</v>
      </c>
      <c r="W51" s="114" t="str">
        <f t="shared" si="38"/>
        <v>-</v>
      </c>
      <c r="X51" s="113">
        <v>0</v>
      </c>
      <c r="Y51" s="114" t="str">
        <f t="shared" si="39"/>
        <v>-</v>
      </c>
      <c r="Z51" s="113">
        <v>0</v>
      </c>
      <c r="AA51" s="114" t="str">
        <f t="shared" si="40"/>
        <v>-</v>
      </c>
      <c r="AB51" s="118">
        <f t="shared" si="41"/>
        <v>0</v>
      </c>
      <c r="AC51" s="115" t="str">
        <f t="shared" si="42"/>
        <v>-</v>
      </c>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row>
    <row r="52" spans="1:53" s="4" customFormat="1" ht="17.25" customHeight="1" x14ac:dyDescent="0.15">
      <c r="A52" s="100"/>
      <c r="B52" s="111" t="s">
        <v>45</v>
      </c>
      <c r="C52" s="112"/>
      <c r="D52" s="113">
        <v>0</v>
      </c>
      <c r="E52" s="114" t="str">
        <f t="shared" si="43"/>
        <v>-</v>
      </c>
      <c r="F52" s="113">
        <v>0</v>
      </c>
      <c r="G52" s="114" t="str">
        <f t="shared" si="30"/>
        <v>-</v>
      </c>
      <c r="H52" s="113">
        <v>0</v>
      </c>
      <c r="I52" s="114" t="str">
        <f t="shared" si="31"/>
        <v>-</v>
      </c>
      <c r="J52" s="113">
        <v>0</v>
      </c>
      <c r="K52" s="114" t="str">
        <f t="shared" si="32"/>
        <v>-</v>
      </c>
      <c r="L52" s="113">
        <v>0</v>
      </c>
      <c r="M52" s="114" t="str">
        <f t="shared" si="33"/>
        <v>-</v>
      </c>
      <c r="N52" s="113">
        <v>0</v>
      </c>
      <c r="O52" s="114" t="str">
        <f t="shared" si="34"/>
        <v>-</v>
      </c>
      <c r="P52" s="113">
        <v>0</v>
      </c>
      <c r="Q52" s="114" t="str">
        <f t="shared" si="35"/>
        <v>-</v>
      </c>
      <c r="R52" s="113">
        <v>0</v>
      </c>
      <c r="S52" s="114" t="str">
        <f t="shared" si="36"/>
        <v>-</v>
      </c>
      <c r="T52" s="113">
        <v>0</v>
      </c>
      <c r="U52" s="114" t="str">
        <f t="shared" si="37"/>
        <v>-</v>
      </c>
      <c r="V52" s="113">
        <v>0</v>
      </c>
      <c r="W52" s="114" t="str">
        <f t="shared" si="38"/>
        <v>-</v>
      </c>
      <c r="X52" s="113">
        <v>0</v>
      </c>
      <c r="Y52" s="114" t="str">
        <f t="shared" si="39"/>
        <v>-</v>
      </c>
      <c r="Z52" s="113">
        <v>0</v>
      </c>
      <c r="AA52" s="114" t="str">
        <f t="shared" si="40"/>
        <v>-</v>
      </c>
      <c r="AB52" s="113">
        <f t="shared" si="41"/>
        <v>0</v>
      </c>
      <c r="AC52" s="115" t="str">
        <f t="shared" si="42"/>
        <v>-</v>
      </c>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row>
    <row r="53" spans="1:53" s="4" customFormat="1" ht="17.25" customHeight="1" thickBot="1" x14ac:dyDescent="0.2">
      <c r="A53" s="100"/>
      <c r="B53" s="111" t="s">
        <v>46</v>
      </c>
      <c r="C53" s="112"/>
      <c r="D53" s="113">
        <f>'Cash Flow - Y3'!C38</f>
        <v>0</v>
      </c>
      <c r="E53" s="114" t="str">
        <f t="shared" si="43"/>
        <v>-</v>
      </c>
      <c r="F53" s="113">
        <f>'Cash Flow - Y3'!D38</f>
        <v>0</v>
      </c>
      <c r="G53" s="114" t="str">
        <f t="shared" si="30"/>
        <v>-</v>
      </c>
      <c r="H53" s="113">
        <f>'Cash Flow - Y3'!E38</f>
        <v>0</v>
      </c>
      <c r="I53" s="114" t="str">
        <f t="shared" si="31"/>
        <v>-</v>
      </c>
      <c r="J53" s="113">
        <f>'Cash Flow - Y3'!F38</f>
        <v>0</v>
      </c>
      <c r="K53" s="114" t="str">
        <f t="shared" si="32"/>
        <v>-</v>
      </c>
      <c r="L53" s="113">
        <f>'Cash Flow - Y3'!G38</f>
        <v>0</v>
      </c>
      <c r="M53" s="114" t="str">
        <f t="shared" si="33"/>
        <v>-</v>
      </c>
      <c r="N53" s="113">
        <f>'Cash Flow - Y3'!H38</f>
        <v>0</v>
      </c>
      <c r="O53" s="114" t="str">
        <f t="shared" si="34"/>
        <v>-</v>
      </c>
      <c r="P53" s="113">
        <f>'Cash Flow - Y3'!I38</f>
        <v>0</v>
      </c>
      <c r="Q53" s="114" t="str">
        <f t="shared" si="35"/>
        <v>-</v>
      </c>
      <c r="R53" s="113">
        <f>'Cash Flow - Y3'!J38</f>
        <v>0</v>
      </c>
      <c r="S53" s="114" t="str">
        <f t="shared" si="36"/>
        <v>-</v>
      </c>
      <c r="T53" s="113">
        <f>'Cash Flow - Y3'!K38</f>
        <v>0</v>
      </c>
      <c r="U53" s="114" t="str">
        <f t="shared" si="37"/>
        <v>-</v>
      </c>
      <c r="V53" s="113">
        <f>'Cash Flow - Y3'!L38</f>
        <v>0</v>
      </c>
      <c r="W53" s="114" t="str">
        <f t="shared" si="38"/>
        <v>-</v>
      </c>
      <c r="X53" s="113">
        <f>'Cash Flow - Y3'!M38</f>
        <v>0</v>
      </c>
      <c r="Y53" s="114" t="str">
        <f t="shared" si="39"/>
        <v>-</v>
      </c>
      <c r="Z53" s="113">
        <f>'Cash Flow - Y3'!N38</f>
        <v>0</v>
      </c>
      <c r="AA53" s="114" t="str">
        <f t="shared" si="40"/>
        <v>-</v>
      </c>
      <c r="AB53" s="113">
        <f t="shared" si="41"/>
        <v>0</v>
      </c>
      <c r="AC53" s="115" t="str">
        <f t="shared" si="42"/>
        <v>-</v>
      </c>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row>
    <row r="54" spans="1:53" s="4" customFormat="1" ht="17.25" hidden="1" customHeight="1" x14ac:dyDescent="0.15">
      <c r="A54" s="100"/>
      <c r="B54" s="111" t="s">
        <v>47</v>
      </c>
      <c r="C54" s="112"/>
      <c r="D54" s="113"/>
      <c r="E54" s="114" t="str">
        <f t="shared" si="43"/>
        <v>-</v>
      </c>
      <c r="F54" s="113"/>
      <c r="G54" s="114" t="str">
        <f t="shared" si="30"/>
        <v>-</v>
      </c>
      <c r="H54" s="113"/>
      <c r="I54" s="114" t="str">
        <f t="shared" si="31"/>
        <v>-</v>
      </c>
      <c r="J54" s="113"/>
      <c r="K54" s="114" t="str">
        <f t="shared" si="32"/>
        <v>-</v>
      </c>
      <c r="L54" s="113"/>
      <c r="M54" s="114" t="str">
        <f t="shared" si="33"/>
        <v>-</v>
      </c>
      <c r="N54" s="113"/>
      <c r="O54" s="114" t="str">
        <f t="shared" si="34"/>
        <v>-</v>
      </c>
      <c r="P54" s="113"/>
      <c r="Q54" s="114" t="str">
        <f t="shared" si="35"/>
        <v>-</v>
      </c>
      <c r="R54" s="113"/>
      <c r="S54" s="114" t="str">
        <f t="shared" si="36"/>
        <v>-</v>
      </c>
      <c r="T54" s="113"/>
      <c r="U54" s="114" t="str">
        <f t="shared" si="37"/>
        <v>-</v>
      </c>
      <c r="V54" s="113"/>
      <c r="W54" s="114" t="str">
        <f t="shared" si="38"/>
        <v>-</v>
      </c>
      <c r="X54" s="113"/>
      <c r="Y54" s="114" t="str">
        <f t="shared" si="39"/>
        <v>-</v>
      </c>
      <c r="Z54" s="113"/>
      <c r="AA54" s="114" t="str">
        <f t="shared" si="40"/>
        <v>-</v>
      </c>
      <c r="AB54" s="113"/>
      <c r="AC54" s="115" t="str">
        <f t="shared" si="42"/>
        <v>-</v>
      </c>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row>
    <row r="55" spans="1:53" s="4" customFormat="1" ht="17.25" hidden="1" customHeight="1" thickBot="1" x14ac:dyDescent="0.2">
      <c r="A55" s="100"/>
      <c r="B55" s="125" t="s">
        <v>47</v>
      </c>
      <c r="C55" s="126"/>
      <c r="D55" s="127"/>
      <c r="E55" s="128" t="str">
        <f t="shared" si="43"/>
        <v>-</v>
      </c>
      <c r="F55" s="127"/>
      <c r="G55" s="128" t="str">
        <f t="shared" si="30"/>
        <v>-</v>
      </c>
      <c r="H55" s="127"/>
      <c r="I55" s="128" t="str">
        <f t="shared" si="31"/>
        <v>-</v>
      </c>
      <c r="J55" s="127"/>
      <c r="K55" s="128" t="str">
        <f t="shared" si="32"/>
        <v>-</v>
      </c>
      <c r="L55" s="127"/>
      <c r="M55" s="128" t="str">
        <f t="shared" si="33"/>
        <v>-</v>
      </c>
      <c r="N55" s="127"/>
      <c r="O55" s="128" t="str">
        <f t="shared" si="34"/>
        <v>-</v>
      </c>
      <c r="P55" s="127"/>
      <c r="Q55" s="128" t="str">
        <f t="shared" si="35"/>
        <v>-</v>
      </c>
      <c r="R55" s="127"/>
      <c r="S55" s="128" t="str">
        <f t="shared" si="36"/>
        <v>-</v>
      </c>
      <c r="T55" s="127"/>
      <c r="U55" s="128" t="str">
        <f t="shared" si="37"/>
        <v>-</v>
      </c>
      <c r="V55" s="127"/>
      <c r="W55" s="128" t="str">
        <f t="shared" si="38"/>
        <v>-</v>
      </c>
      <c r="X55" s="127"/>
      <c r="Y55" s="128" t="str">
        <f t="shared" si="39"/>
        <v>-</v>
      </c>
      <c r="Z55" s="127"/>
      <c r="AA55" s="128" t="str">
        <f t="shared" si="40"/>
        <v>-</v>
      </c>
      <c r="AB55" s="127"/>
      <c r="AC55" s="129" t="str">
        <f t="shared" si="42"/>
        <v>-</v>
      </c>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row>
    <row r="56" spans="1:53" s="4" customFormat="1" ht="17.25" customHeight="1" thickTop="1" thickBot="1" x14ac:dyDescent="0.2">
      <c r="A56" s="100"/>
      <c r="B56" s="132" t="s">
        <v>48</v>
      </c>
      <c r="C56" s="133"/>
      <c r="D56" s="130">
        <f>SUM(D32:D55)</f>
        <v>0</v>
      </c>
      <c r="E56" s="131" t="str">
        <f t="shared" si="43"/>
        <v>-</v>
      </c>
      <c r="F56" s="130">
        <f>SUM(F32:F55)</f>
        <v>0</v>
      </c>
      <c r="G56" s="131" t="str">
        <f t="shared" si="30"/>
        <v>-</v>
      </c>
      <c r="H56" s="130">
        <f>SUM(H32:H55)</f>
        <v>0</v>
      </c>
      <c r="I56" s="131" t="str">
        <f t="shared" si="31"/>
        <v>-</v>
      </c>
      <c r="J56" s="130">
        <f>SUM(J32:J55)</f>
        <v>0</v>
      </c>
      <c r="K56" s="131" t="str">
        <f t="shared" si="32"/>
        <v>-</v>
      </c>
      <c r="L56" s="130">
        <f>SUM(L32:L55)</f>
        <v>0</v>
      </c>
      <c r="M56" s="131" t="str">
        <f t="shared" si="33"/>
        <v>-</v>
      </c>
      <c r="N56" s="130">
        <f>SUM(N32:N55)</f>
        <v>0</v>
      </c>
      <c r="O56" s="131" t="str">
        <f t="shared" si="34"/>
        <v>-</v>
      </c>
      <c r="P56" s="130">
        <f>SUM(P32:P55)</f>
        <v>0</v>
      </c>
      <c r="Q56" s="131" t="str">
        <f t="shared" si="35"/>
        <v>-</v>
      </c>
      <c r="R56" s="130">
        <f>SUM(R32:R55)</f>
        <v>0</v>
      </c>
      <c r="S56" s="131" t="str">
        <f t="shared" si="36"/>
        <v>-</v>
      </c>
      <c r="T56" s="130">
        <f>SUM(T32:T55)</f>
        <v>0</v>
      </c>
      <c r="U56" s="131" t="str">
        <f t="shared" si="37"/>
        <v>-</v>
      </c>
      <c r="V56" s="130">
        <f>SUM(V32:V55)</f>
        <v>0</v>
      </c>
      <c r="W56" s="131" t="str">
        <f t="shared" si="38"/>
        <v>-</v>
      </c>
      <c r="X56" s="130">
        <f>SUM(X32:X55)</f>
        <v>0</v>
      </c>
      <c r="Y56" s="131" t="str">
        <f t="shared" si="39"/>
        <v>-</v>
      </c>
      <c r="Z56" s="130">
        <f>SUM(Z32:Z55)</f>
        <v>0</v>
      </c>
      <c r="AA56" s="131" t="str">
        <f t="shared" si="40"/>
        <v>-</v>
      </c>
      <c r="AB56" s="161">
        <f>SUM(AB32:AB55)</f>
        <v>0</v>
      </c>
      <c r="AC56" s="162" t="str">
        <f t="shared" si="42"/>
        <v>-</v>
      </c>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row>
    <row r="57" spans="1:53" s="101" customFormat="1" thickBot="1" x14ac:dyDescent="0.2">
      <c r="B57" s="107"/>
      <c r="E57" s="108"/>
      <c r="G57" s="108"/>
      <c r="I57" s="108"/>
      <c r="K57" s="108"/>
      <c r="M57" s="108"/>
      <c r="O57" s="108"/>
      <c r="Q57" s="108"/>
      <c r="S57" s="108"/>
      <c r="U57" s="108"/>
      <c r="W57" s="108"/>
      <c r="Y57" s="108"/>
      <c r="AA57" s="108"/>
      <c r="AC57" s="109"/>
    </row>
    <row r="58" spans="1:53" s="4" customFormat="1" ht="16.5" customHeight="1" thickTop="1" thickBot="1" x14ac:dyDescent="0.2">
      <c r="A58" s="100"/>
      <c r="B58" s="132" t="s">
        <v>49</v>
      </c>
      <c r="C58" s="133"/>
      <c r="D58" s="182">
        <f>D29-D56</f>
        <v>0</v>
      </c>
      <c r="E58" s="183" t="str">
        <f>IF(D14=0,"-",(D58*100)/D14)</f>
        <v>-</v>
      </c>
      <c r="F58" s="182">
        <f>F29-F56</f>
        <v>0</v>
      </c>
      <c r="G58" s="183" t="str">
        <f>IF(F14=0,"-",(F58*100)/F14)</f>
        <v>-</v>
      </c>
      <c r="H58" s="182">
        <f>H29-H56</f>
        <v>0</v>
      </c>
      <c r="I58" s="183" t="str">
        <f>IF(H14=0,"-",(H58*100)/H14)</f>
        <v>-</v>
      </c>
      <c r="J58" s="182">
        <f>J29-J56</f>
        <v>0</v>
      </c>
      <c r="K58" s="183" t="str">
        <f>IF(J14=0,"-",(J58*100)/J14)</f>
        <v>-</v>
      </c>
      <c r="L58" s="182">
        <f>L29-L56</f>
        <v>0</v>
      </c>
      <c r="M58" s="183" t="str">
        <f>IF(L14=0,"-",(L58*100)/L14)</f>
        <v>-</v>
      </c>
      <c r="N58" s="182">
        <f>N29-N56</f>
        <v>0</v>
      </c>
      <c r="O58" s="183" t="str">
        <f>IF(N14=0,"-",(N58*100)/N14)</f>
        <v>-</v>
      </c>
      <c r="P58" s="182">
        <f>P29-P56</f>
        <v>0</v>
      </c>
      <c r="Q58" s="183" t="str">
        <f>IF(P14=0,"-",(P58*100)/P14)</f>
        <v>-</v>
      </c>
      <c r="R58" s="182">
        <f>R29-R56</f>
        <v>0</v>
      </c>
      <c r="S58" s="183" t="str">
        <f>IF(R14=0,"-",(R58*100)/R14)</f>
        <v>-</v>
      </c>
      <c r="T58" s="182">
        <f>T29-T56</f>
        <v>0</v>
      </c>
      <c r="U58" s="183" t="str">
        <f>IF(T14=0,"-",(T58*100)/T14)</f>
        <v>-</v>
      </c>
      <c r="V58" s="182">
        <f>V29-V56</f>
        <v>0</v>
      </c>
      <c r="W58" s="183" t="str">
        <f>IF(V14=0,"-",(V58*100)/V14)</f>
        <v>-</v>
      </c>
      <c r="X58" s="182">
        <f>X29-X56</f>
        <v>0</v>
      </c>
      <c r="Y58" s="183" t="str">
        <f>IF(X14=0,"-",(X58*100)/X14)</f>
        <v>-</v>
      </c>
      <c r="Z58" s="182">
        <f>Z29-Z56</f>
        <v>0</v>
      </c>
      <c r="AA58" s="183" t="str">
        <f>IF(Z14=0,"-",(Z58*100)/Z14)</f>
        <v>-</v>
      </c>
      <c r="AB58" s="181">
        <f>AB29-AB56</f>
        <v>0</v>
      </c>
      <c r="AC58" s="162" t="str">
        <f>IF(AB14=0,"-",(AB58*100)/AB14)</f>
        <v>-</v>
      </c>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row>
    <row r="59" spans="1:53" s="103" customFormat="1" ht="11" x14ac:dyDescent="0.15">
      <c r="B59" s="104"/>
      <c r="E59" s="105"/>
      <c r="G59" s="105"/>
      <c r="I59" s="105"/>
      <c r="K59" s="105"/>
      <c r="M59" s="105"/>
      <c r="O59" s="105"/>
      <c r="Q59" s="105"/>
      <c r="S59" s="105"/>
      <c r="U59" s="105"/>
      <c r="W59" s="105"/>
      <c r="Y59" s="105"/>
      <c r="AA59" s="105"/>
      <c r="AC59" s="105"/>
    </row>
    <row r="60" spans="1:53" s="97" customFormat="1" x14ac:dyDescent="0.15">
      <c r="B60" s="6"/>
      <c r="E60" s="106"/>
      <c r="G60" s="106"/>
      <c r="I60" s="106"/>
      <c r="K60" s="106"/>
      <c r="M60" s="106"/>
      <c r="O60" s="106"/>
      <c r="Q60" s="106"/>
      <c r="S60" s="106"/>
      <c r="U60" s="106"/>
      <c r="W60" s="106"/>
      <c r="Y60" s="106"/>
      <c r="AA60" s="106"/>
      <c r="AC60" s="106"/>
    </row>
    <row r="61" spans="1:53" s="97" customFormat="1" x14ac:dyDescent="0.15">
      <c r="B61" s="6"/>
      <c r="E61" s="106"/>
      <c r="G61" s="106"/>
      <c r="I61" s="106"/>
      <c r="K61" s="106"/>
      <c r="M61" s="106"/>
      <c r="O61" s="106"/>
      <c r="Q61" s="106"/>
      <c r="S61" s="106"/>
      <c r="U61" s="106"/>
      <c r="W61" s="106"/>
      <c r="Y61" s="106"/>
      <c r="AA61" s="106"/>
      <c r="AC61" s="106"/>
    </row>
    <row r="62" spans="1:53" s="97" customFormat="1" x14ac:dyDescent="0.15">
      <c r="B62" s="6"/>
      <c r="E62" s="106"/>
      <c r="G62" s="106"/>
      <c r="I62" s="106"/>
      <c r="K62" s="106"/>
      <c r="M62" s="106"/>
      <c r="O62" s="106"/>
      <c r="Q62" s="106"/>
      <c r="S62" s="106"/>
      <c r="U62" s="106"/>
      <c r="W62" s="106"/>
      <c r="Y62" s="106"/>
      <c r="AA62" s="106"/>
      <c r="AC62" s="106"/>
    </row>
    <row r="63" spans="1:53" s="97" customFormat="1" x14ac:dyDescent="0.15">
      <c r="B63" s="6"/>
      <c r="E63" s="106"/>
      <c r="G63" s="106"/>
      <c r="I63" s="106"/>
      <c r="K63" s="106"/>
      <c r="M63" s="106"/>
      <c r="O63" s="106"/>
      <c r="Q63" s="106"/>
      <c r="S63" s="106"/>
      <c r="U63" s="106"/>
      <c r="W63" s="106"/>
      <c r="Y63" s="106"/>
      <c r="AA63" s="106"/>
      <c r="AC63" s="106"/>
    </row>
    <row r="64" spans="1:53" s="97" customFormat="1" x14ac:dyDescent="0.15">
      <c r="B64" s="6"/>
      <c r="E64" s="106"/>
      <c r="G64" s="106"/>
      <c r="I64" s="106"/>
      <c r="K64" s="106"/>
      <c r="M64" s="106"/>
      <c r="O64" s="106"/>
      <c r="Q64" s="106"/>
      <c r="S64" s="106"/>
      <c r="U64" s="106"/>
      <c r="W64" s="106"/>
      <c r="Y64" s="106"/>
      <c r="AA64" s="106"/>
      <c r="AC64" s="106"/>
    </row>
    <row r="65" spans="2:29" s="97" customFormat="1" x14ac:dyDescent="0.15">
      <c r="B65" s="6"/>
      <c r="E65" s="106"/>
      <c r="G65" s="106"/>
      <c r="I65" s="106"/>
      <c r="K65" s="106"/>
      <c r="M65" s="106"/>
      <c r="O65" s="106"/>
      <c r="Q65" s="106"/>
      <c r="S65" s="106"/>
      <c r="U65" s="106"/>
      <c r="W65" s="106"/>
      <c r="Y65" s="106"/>
      <c r="AA65" s="106"/>
      <c r="AC65" s="106"/>
    </row>
    <row r="66" spans="2:29" s="97" customFormat="1" x14ac:dyDescent="0.15">
      <c r="B66" s="6"/>
      <c r="E66" s="106"/>
      <c r="G66" s="106"/>
      <c r="I66" s="106"/>
      <c r="K66" s="106"/>
      <c r="M66" s="106"/>
      <c r="O66" s="106"/>
      <c r="Q66" s="106"/>
      <c r="S66" s="106"/>
      <c r="U66" s="106"/>
      <c r="W66" s="106"/>
      <c r="Y66" s="106"/>
      <c r="AA66" s="106"/>
      <c r="AC66" s="106"/>
    </row>
    <row r="67" spans="2:29" s="97" customFormat="1" x14ac:dyDescent="0.15">
      <c r="B67" s="6"/>
      <c r="E67" s="106"/>
      <c r="G67" s="106"/>
      <c r="I67" s="106"/>
      <c r="K67" s="106"/>
      <c r="M67" s="106"/>
      <c r="O67" s="106"/>
      <c r="Q67" s="106"/>
      <c r="S67" s="106"/>
      <c r="U67" s="106"/>
      <c r="W67" s="106"/>
      <c r="Y67" s="106"/>
      <c r="AA67" s="106"/>
      <c r="AC67" s="106"/>
    </row>
    <row r="68" spans="2:29" s="97" customFormat="1" x14ac:dyDescent="0.15">
      <c r="B68" s="6"/>
      <c r="E68" s="106"/>
      <c r="G68" s="106"/>
      <c r="I68" s="106"/>
      <c r="K68" s="106"/>
      <c r="M68" s="106"/>
      <c r="O68" s="106"/>
      <c r="Q68" s="106"/>
      <c r="S68" s="106"/>
      <c r="U68" s="106"/>
      <c r="W68" s="106"/>
      <c r="Y68" s="106"/>
      <c r="AA68" s="106"/>
      <c r="AC68" s="106"/>
    </row>
    <row r="69" spans="2:29" s="97" customFormat="1" x14ac:dyDescent="0.15">
      <c r="B69" s="6"/>
      <c r="E69" s="106"/>
      <c r="G69" s="106"/>
      <c r="I69" s="106"/>
      <c r="K69" s="106"/>
      <c r="M69" s="106"/>
      <c r="O69" s="106"/>
      <c r="Q69" s="106"/>
      <c r="S69" s="106"/>
      <c r="U69" s="106"/>
      <c r="W69" s="106"/>
      <c r="Y69" s="106"/>
      <c r="AA69" s="106"/>
      <c r="AC69" s="106"/>
    </row>
    <row r="70" spans="2:29" s="97" customFormat="1" x14ac:dyDescent="0.15">
      <c r="B70" s="6"/>
      <c r="E70" s="106"/>
      <c r="G70" s="106"/>
      <c r="I70" s="106"/>
      <c r="K70" s="106"/>
      <c r="M70" s="106"/>
      <c r="O70" s="106"/>
      <c r="Q70" s="106"/>
      <c r="S70" s="106"/>
      <c r="U70" s="106"/>
      <c r="W70" s="106"/>
      <c r="Y70" s="106"/>
      <c r="AA70" s="106"/>
      <c r="AC70" s="106"/>
    </row>
    <row r="71" spans="2:29" s="97" customFormat="1" x14ac:dyDescent="0.15">
      <c r="B71" s="6"/>
      <c r="E71" s="106"/>
      <c r="G71" s="106"/>
      <c r="I71" s="106"/>
      <c r="K71" s="106"/>
      <c r="M71" s="106"/>
      <c r="O71" s="106"/>
      <c r="Q71" s="106"/>
      <c r="S71" s="106"/>
      <c r="U71" s="106"/>
      <c r="W71" s="106"/>
      <c r="Y71" s="106"/>
      <c r="AA71" s="106"/>
      <c r="AC71" s="106"/>
    </row>
    <row r="72" spans="2:29" s="97" customFormat="1" x14ac:dyDescent="0.15">
      <c r="B72" s="6"/>
      <c r="E72" s="106"/>
      <c r="G72" s="106"/>
      <c r="I72" s="106"/>
      <c r="K72" s="106"/>
      <c r="M72" s="106"/>
      <c r="O72" s="106"/>
      <c r="Q72" s="106"/>
      <c r="S72" s="106"/>
      <c r="U72" s="106"/>
      <c r="W72" s="106"/>
      <c r="Y72" s="106"/>
      <c r="AA72" s="106"/>
      <c r="AC72" s="106"/>
    </row>
    <row r="73" spans="2:29" s="97" customFormat="1" x14ac:dyDescent="0.15">
      <c r="B73" s="6"/>
      <c r="E73" s="106"/>
      <c r="G73" s="106"/>
      <c r="I73" s="106"/>
      <c r="K73" s="106"/>
      <c r="M73" s="106"/>
      <c r="O73" s="106"/>
      <c r="Q73" s="106"/>
      <c r="S73" s="106"/>
      <c r="U73" s="106"/>
      <c r="W73" s="106"/>
      <c r="Y73" s="106"/>
      <c r="AA73" s="106"/>
      <c r="AC73" s="106"/>
    </row>
    <row r="74" spans="2:29" s="97" customFormat="1" x14ac:dyDescent="0.15">
      <c r="B74" s="6"/>
      <c r="E74" s="106"/>
      <c r="G74" s="106"/>
      <c r="I74" s="106"/>
      <c r="K74" s="106"/>
      <c r="M74" s="106"/>
      <c r="O74" s="106"/>
      <c r="Q74" s="106"/>
      <c r="S74" s="106"/>
      <c r="U74" s="106"/>
      <c r="W74" s="106"/>
      <c r="Y74" s="106"/>
      <c r="AA74" s="106"/>
      <c r="AC74" s="106"/>
    </row>
    <row r="75" spans="2:29" s="97" customFormat="1" x14ac:dyDescent="0.15">
      <c r="B75" s="6"/>
      <c r="E75" s="106"/>
      <c r="G75" s="106"/>
      <c r="I75" s="106"/>
      <c r="K75" s="106"/>
      <c r="M75" s="106"/>
      <c r="O75" s="106"/>
      <c r="Q75" s="106"/>
      <c r="S75" s="106"/>
      <c r="U75" s="106"/>
      <c r="W75" s="106"/>
      <c r="Y75" s="106"/>
      <c r="AA75" s="106"/>
      <c r="AC75" s="106"/>
    </row>
    <row r="76" spans="2:29" s="97" customFormat="1" x14ac:dyDescent="0.15">
      <c r="B76" s="6"/>
      <c r="E76" s="106"/>
      <c r="G76" s="106"/>
      <c r="I76" s="106"/>
      <c r="K76" s="106"/>
      <c r="M76" s="106"/>
      <c r="O76" s="106"/>
      <c r="Q76" s="106"/>
      <c r="S76" s="106"/>
      <c r="U76" s="106"/>
      <c r="W76" s="106"/>
      <c r="Y76" s="106"/>
      <c r="AA76" s="106"/>
      <c r="AC76" s="106"/>
    </row>
    <row r="77" spans="2:29" s="97" customFormat="1" x14ac:dyDescent="0.15">
      <c r="B77" s="6"/>
      <c r="E77" s="106"/>
      <c r="G77" s="106"/>
      <c r="I77" s="106"/>
      <c r="K77" s="106"/>
      <c r="M77" s="106"/>
      <c r="O77" s="106"/>
      <c r="Q77" s="106"/>
      <c r="S77" s="106"/>
      <c r="U77" s="106"/>
      <c r="W77" s="106"/>
      <c r="Y77" s="106"/>
      <c r="AA77" s="106"/>
      <c r="AC77" s="106"/>
    </row>
    <row r="78" spans="2:29" s="97" customFormat="1" x14ac:dyDescent="0.15">
      <c r="B78" s="6"/>
      <c r="E78" s="106"/>
      <c r="G78" s="106"/>
      <c r="I78" s="106"/>
      <c r="K78" s="106"/>
      <c r="M78" s="106"/>
      <c r="O78" s="106"/>
      <c r="Q78" s="106"/>
      <c r="S78" s="106"/>
      <c r="U78" s="106"/>
      <c r="W78" s="106"/>
      <c r="Y78" s="106"/>
      <c r="AA78" s="106"/>
      <c r="AC78" s="106"/>
    </row>
    <row r="79" spans="2:29" s="97" customFormat="1" x14ac:dyDescent="0.15">
      <c r="B79" s="6"/>
      <c r="E79" s="106"/>
      <c r="G79" s="106"/>
      <c r="I79" s="106"/>
      <c r="K79" s="106"/>
      <c r="M79" s="106"/>
      <c r="O79" s="106"/>
      <c r="Q79" s="106"/>
      <c r="S79" s="106"/>
      <c r="U79" s="106"/>
      <c r="W79" s="106"/>
      <c r="Y79" s="106"/>
      <c r="AA79" s="106"/>
      <c r="AC79" s="106"/>
    </row>
    <row r="80" spans="2:29" s="97" customFormat="1" x14ac:dyDescent="0.15">
      <c r="B80" s="6"/>
      <c r="E80" s="106"/>
      <c r="G80" s="106"/>
      <c r="I80" s="106"/>
      <c r="K80" s="106"/>
      <c r="M80" s="106"/>
      <c r="O80" s="106"/>
      <c r="Q80" s="106"/>
      <c r="S80" s="106"/>
      <c r="U80" s="106"/>
      <c r="W80" s="106"/>
      <c r="Y80" s="106"/>
      <c r="AA80" s="106"/>
      <c r="AC80" s="106"/>
    </row>
    <row r="81" spans="2:29" s="97" customFormat="1" x14ac:dyDescent="0.15">
      <c r="B81" s="6"/>
      <c r="E81" s="106"/>
      <c r="G81" s="106"/>
      <c r="I81" s="106"/>
      <c r="K81" s="106"/>
      <c r="M81" s="106"/>
      <c r="O81" s="106"/>
      <c r="Q81" s="106"/>
      <c r="S81" s="106"/>
      <c r="U81" s="106"/>
      <c r="W81" s="106"/>
      <c r="Y81" s="106"/>
      <c r="AA81" s="106"/>
      <c r="AC81" s="106"/>
    </row>
    <row r="82" spans="2:29" s="97" customFormat="1" x14ac:dyDescent="0.15">
      <c r="B82" s="6"/>
      <c r="E82" s="106"/>
      <c r="G82" s="106"/>
      <c r="I82" s="106"/>
      <c r="K82" s="106"/>
      <c r="M82" s="106"/>
      <c r="O82" s="106"/>
      <c r="Q82" s="106"/>
      <c r="S82" s="106"/>
      <c r="U82" s="106"/>
      <c r="W82" s="106"/>
      <c r="Y82" s="106"/>
      <c r="AA82" s="106"/>
      <c r="AC82" s="106"/>
    </row>
    <row r="83" spans="2:29" s="97" customFormat="1" x14ac:dyDescent="0.15">
      <c r="B83" s="6"/>
      <c r="E83" s="106"/>
      <c r="G83" s="106"/>
      <c r="I83" s="106"/>
      <c r="K83" s="106"/>
      <c r="M83" s="106"/>
      <c r="O83" s="106"/>
      <c r="Q83" s="106"/>
      <c r="S83" s="106"/>
      <c r="U83" s="106"/>
      <c r="W83" s="106"/>
      <c r="Y83" s="106"/>
      <c r="AA83" s="106"/>
      <c r="AC83" s="106"/>
    </row>
    <row r="84" spans="2:29" s="97" customFormat="1" x14ac:dyDescent="0.15">
      <c r="B84" s="6"/>
      <c r="E84" s="106"/>
      <c r="G84" s="106"/>
      <c r="I84" s="106"/>
      <c r="K84" s="106"/>
      <c r="M84" s="106"/>
      <c r="O84" s="106"/>
      <c r="Q84" s="106"/>
      <c r="S84" s="106"/>
      <c r="U84" s="106"/>
      <c r="W84" s="106"/>
      <c r="Y84" s="106"/>
      <c r="AA84" s="106"/>
      <c r="AC84" s="106"/>
    </row>
    <row r="85" spans="2:29" s="97" customFormat="1" x14ac:dyDescent="0.15">
      <c r="B85" s="6"/>
      <c r="E85" s="106"/>
      <c r="G85" s="106"/>
      <c r="I85" s="106"/>
      <c r="K85" s="106"/>
      <c r="M85" s="106"/>
      <c r="O85" s="106"/>
      <c r="Q85" s="106"/>
      <c r="S85" s="106"/>
      <c r="U85" s="106"/>
      <c r="W85" s="106"/>
      <c r="Y85" s="106"/>
      <c r="AA85" s="106"/>
      <c r="AC85" s="106"/>
    </row>
    <row r="86" spans="2:29" s="97" customFormat="1" x14ac:dyDescent="0.15">
      <c r="B86" s="6"/>
      <c r="E86" s="106"/>
      <c r="G86" s="106"/>
      <c r="I86" s="106"/>
      <c r="K86" s="106"/>
      <c r="M86" s="106"/>
      <c r="O86" s="106"/>
      <c r="Q86" s="106"/>
      <c r="S86" s="106"/>
      <c r="U86" s="106"/>
      <c r="W86" s="106"/>
      <c r="Y86" s="106"/>
      <c r="AA86" s="106"/>
      <c r="AC86" s="106"/>
    </row>
    <row r="87" spans="2:29" s="97" customFormat="1" x14ac:dyDescent="0.15">
      <c r="B87" s="6"/>
      <c r="E87" s="106"/>
      <c r="G87" s="106"/>
      <c r="I87" s="106"/>
      <c r="K87" s="106"/>
      <c r="M87" s="106"/>
      <c r="O87" s="106"/>
      <c r="Q87" s="106"/>
      <c r="S87" s="106"/>
      <c r="U87" s="106"/>
      <c r="W87" s="106"/>
      <c r="Y87" s="106"/>
      <c r="AA87" s="106"/>
      <c r="AC87" s="106"/>
    </row>
    <row r="88" spans="2:29" s="97" customFormat="1" x14ac:dyDescent="0.15">
      <c r="B88" s="6"/>
      <c r="E88" s="106"/>
      <c r="G88" s="106"/>
      <c r="I88" s="106"/>
      <c r="K88" s="106"/>
      <c r="M88" s="106"/>
      <c r="O88" s="106"/>
      <c r="Q88" s="106"/>
      <c r="S88" s="106"/>
      <c r="U88" s="106"/>
      <c r="W88" s="106"/>
      <c r="Y88" s="106"/>
      <c r="AA88" s="106"/>
      <c r="AC88" s="106"/>
    </row>
    <row r="89" spans="2:29" s="97" customFormat="1" x14ac:dyDescent="0.15">
      <c r="B89" s="6"/>
      <c r="E89" s="106"/>
      <c r="G89" s="106"/>
      <c r="I89" s="106"/>
      <c r="K89" s="106"/>
      <c r="M89" s="106"/>
      <c r="O89" s="106"/>
      <c r="Q89" s="106"/>
      <c r="S89" s="106"/>
      <c r="U89" s="106"/>
      <c r="W89" s="106"/>
      <c r="Y89" s="106"/>
      <c r="AA89" s="106"/>
      <c r="AC89" s="106"/>
    </row>
    <row r="90" spans="2:29" s="97" customFormat="1" x14ac:dyDescent="0.15">
      <c r="B90" s="6"/>
      <c r="E90" s="106"/>
      <c r="G90" s="106"/>
      <c r="I90" s="106"/>
      <c r="K90" s="106"/>
      <c r="M90" s="106"/>
      <c r="O90" s="106"/>
      <c r="Q90" s="106"/>
      <c r="S90" s="106"/>
      <c r="U90" s="106"/>
      <c r="W90" s="106"/>
      <c r="Y90" s="106"/>
      <c r="AA90" s="106"/>
      <c r="AC90" s="106"/>
    </row>
    <row r="91" spans="2:29" s="97" customFormat="1" x14ac:dyDescent="0.15">
      <c r="B91" s="6"/>
      <c r="E91" s="106"/>
      <c r="G91" s="106"/>
      <c r="I91" s="106"/>
      <c r="K91" s="106"/>
      <c r="M91" s="106"/>
      <c r="O91" s="106"/>
      <c r="Q91" s="106"/>
      <c r="S91" s="106"/>
      <c r="U91" s="106"/>
      <c r="W91" s="106"/>
      <c r="Y91" s="106"/>
      <c r="AA91" s="106"/>
      <c r="AC91" s="106"/>
    </row>
    <row r="92" spans="2:29" s="97" customFormat="1" x14ac:dyDescent="0.15">
      <c r="B92" s="6"/>
      <c r="E92" s="106"/>
      <c r="G92" s="106"/>
      <c r="I92" s="106"/>
      <c r="K92" s="106"/>
      <c r="M92" s="106"/>
      <c r="O92" s="106"/>
      <c r="Q92" s="106"/>
      <c r="S92" s="106"/>
      <c r="U92" s="106"/>
      <c r="W92" s="106"/>
      <c r="Y92" s="106"/>
      <c r="AA92" s="106"/>
      <c r="AC92" s="106"/>
    </row>
    <row r="93" spans="2:29" s="97" customFormat="1" x14ac:dyDescent="0.15">
      <c r="B93" s="6"/>
      <c r="E93" s="106"/>
      <c r="G93" s="106"/>
      <c r="I93" s="106"/>
      <c r="K93" s="106"/>
      <c r="M93" s="106"/>
      <c r="O93" s="106"/>
      <c r="Q93" s="106"/>
      <c r="S93" s="106"/>
      <c r="U93" s="106"/>
      <c r="W93" s="106"/>
      <c r="Y93" s="106"/>
      <c r="AA93" s="106"/>
      <c r="AC93" s="106"/>
    </row>
    <row r="94" spans="2:29" s="97" customFormat="1" x14ac:dyDescent="0.15">
      <c r="B94" s="6"/>
      <c r="E94" s="106"/>
      <c r="G94" s="106"/>
      <c r="I94" s="106"/>
      <c r="K94" s="106"/>
      <c r="M94" s="106"/>
      <c r="O94" s="106"/>
      <c r="Q94" s="106"/>
      <c r="S94" s="106"/>
      <c r="U94" s="106"/>
      <c r="W94" s="106"/>
      <c r="Y94" s="106"/>
      <c r="AA94" s="106"/>
      <c r="AC94" s="106"/>
    </row>
    <row r="95" spans="2:29" s="97" customFormat="1" x14ac:dyDescent="0.15">
      <c r="B95" s="6"/>
      <c r="E95" s="106"/>
      <c r="G95" s="106"/>
      <c r="I95" s="106"/>
      <c r="K95" s="106"/>
      <c r="M95" s="106"/>
      <c r="O95" s="106"/>
      <c r="Q95" s="106"/>
      <c r="S95" s="106"/>
      <c r="U95" s="106"/>
      <c r="W95" s="106"/>
      <c r="Y95" s="106"/>
      <c r="AA95" s="106"/>
      <c r="AC95" s="106"/>
    </row>
    <row r="96" spans="2:29" s="97" customFormat="1" x14ac:dyDescent="0.15">
      <c r="B96" s="6"/>
      <c r="E96" s="106"/>
      <c r="G96" s="106"/>
      <c r="I96" s="106"/>
      <c r="K96" s="106"/>
      <c r="M96" s="106"/>
      <c r="O96" s="106"/>
      <c r="Q96" s="106"/>
      <c r="S96" s="106"/>
      <c r="U96" s="106"/>
      <c r="W96" s="106"/>
      <c r="Y96" s="106"/>
      <c r="AA96" s="106"/>
      <c r="AC96" s="106"/>
    </row>
    <row r="97" spans="2:29" s="97" customFormat="1" x14ac:dyDescent="0.15">
      <c r="B97" s="6"/>
      <c r="E97" s="106"/>
      <c r="G97" s="106"/>
      <c r="I97" s="106"/>
      <c r="K97" s="106"/>
      <c r="M97" s="106"/>
      <c r="O97" s="106"/>
      <c r="Q97" s="106"/>
      <c r="S97" s="106"/>
      <c r="U97" s="106"/>
      <c r="W97" s="106"/>
      <c r="Y97" s="106"/>
      <c r="AA97" s="106"/>
      <c r="AC97" s="106"/>
    </row>
    <row r="98" spans="2:29" s="97" customFormat="1" x14ac:dyDescent="0.15">
      <c r="B98" s="6"/>
      <c r="E98" s="106"/>
      <c r="G98" s="106"/>
      <c r="I98" s="106"/>
      <c r="K98" s="106"/>
      <c r="M98" s="106"/>
      <c r="O98" s="106"/>
      <c r="Q98" s="106"/>
      <c r="S98" s="106"/>
      <c r="U98" s="106"/>
      <c r="W98" s="106"/>
      <c r="Y98" s="106"/>
      <c r="AA98" s="106"/>
      <c r="AC98" s="106"/>
    </row>
    <row r="99" spans="2:29" s="97" customFormat="1" x14ac:dyDescent="0.15">
      <c r="B99" s="6"/>
      <c r="E99" s="106"/>
      <c r="G99" s="106"/>
      <c r="I99" s="106"/>
      <c r="K99" s="106"/>
      <c r="M99" s="106"/>
      <c r="O99" s="106"/>
      <c r="Q99" s="106"/>
      <c r="S99" s="106"/>
      <c r="U99" s="106"/>
      <c r="W99" s="106"/>
      <c r="Y99" s="106"/>
      <c r="AA99" s="106"/>
      <c r="AC99" s="106"/>
    </row>
    <row r="100" spans="2:29" s="97" customFormat="1" x14ac:dyDescent="0.15">
      <c r="B100" s="6"/>
      <c r="E100" s="106"/>
      <c r="G100" s="106"/>
      <c r="I100" s="106"/>
      <c r="K100" s="106"/>
      <c r="M100" s="106"/>
      <c r="O100" s="106"/>
      <c r="Q100" s="106"/>
      <c r="S100" s="106"/>
      <c r="U100" s="106"/>
      <c r="W100" s="106"/>
      <c r="Y100" s="106"/>
      <c r="AA100" s="106"/>
      <c r="AC100" s="106"/>
    </row>
    <row r="101" spans="2:29" s="97" customFormat="1" x14ac:dyDescent="0.15">
      <c r="B101" s="6"/>
      <c r="E101" s="106"/>
      <c r="G101" s="106"/>
      <c r="I101" s="106"/>
      <c r="K101" s="106"/>
      <c r="M101" s="106"/>
      <c r="O101" s="106"/>
      <c r="Q101" s="106"/>
      <c r="S101" s="106"/>
      <c r="U101" s="106"/>
      <c r="W101" s="106"/>
      <c r="Y101" s="106"/>
      <c r="AA101" s="106"/>
      <c r="AC101" s="106"/>
    </row>
    <row r="102" spans="2:29" s="97" customFormat="1" x14ac:dyDescent="0.15">
      <c r="B102" s="6"/>
      <c r="E102" s="106"/>
      <c r="G102" s="106"/>
      <c r="I102" s="106"/>
      <c r="K102" s="106"/>
      <c r="M102" s="106"/>
      <c r="O102" s="106"/>
      <c r="Q102" s="106"/>
      <c r="S102" s="106"/>
      <c r="U102" s="106"/>
      <c r="W102" s="106"/>
      <c r="Y102" s="106"/>
      <c r="AA102" s="106"/>
      <c r="AC102" s="106"/>
    </row>
    <row r="103" spans="2:29" s="97" customFormat="1" x14ac:dyDescent="0.15">
      <c r="B103" s="6"/>
      <c r="E103" s="106"/>
      <c r="G103" s="106"/>
      <c r="I103" s="106"/>
      <c r="K103" s="106"/>
      <c r="M103" s="106"/>
      <c r="O103" s="106"/>
      <c r="Q103" s="106"/>
      <c r="S103" s="106"/>
      <c r="U103" s="106"/>
      <c r="W103" s="106"/>
      <c r="Y103" s="106"/>
      <c r="AA103" s="106"/>
      <c r="AC103" s="106"/>
    </row>
    <row r="104" spans="2:29" s="97" customFormat="1" x14ac:dyDescent="0.15">
      <c r="B104" s="6"/>
      <c r="E104" s="106"/>
      <c r="G104" s="106"/>
      <c r="I104" s="106"/>
      <c r="K104" s="106"/>
      <c r="M104" s="106"/>
      <c r="O104" s="106"/>
      <c r="Q104" s="106"/>
      <c r="S104" s="106"/>
      <c r="U104" s="106"/>
      <c r="W104" s="106"/>
      <c r="Y104" s="106"/>
      <c r="AA104" s="106"/>
      <c r="AC104" s="106"/>
    </row>
    <row r="105" spans="2:29" s="97" customFormat="1" x14ac:dyDescent="0.15">
      <c r="B105" s="6"/>
      <c r="E105" s="106"/>
      <c r="G105" s="106"/>
      <c r="I105" s="106"/>
      <c r="K105" s="106"/>
      <c r="M105" s="106"/>
      <c r="O105" s="106"/>
      <c r="Q105" s="106"/>
      <c r="S105" s="106"/>
      <c r="U105" s="106"/>
      <c r="W105" s="106"/>
      <c r="Y105" s="106"/>
      <c r="AA105" s="106"/>
      <c r="AC105" s="106"/>
    </row>
    <row r="106" spans="2:29" s="97" customFormat="1" x14ac:dyDescent="0.15">
      <c r="B106" s="6"/>
      <c r="E106" s="106"/>
      <c r="G106" s="106"/>
      <c r="I106" s="106"/>
      <c r="K106" s="106"/>
      <c r="M106" s="106"/>
      <c r="O106" s="106"/>
      <c r="Q106" s="106"/>
      <c r="S106" s="106"/>
      <c r="U106" s="106"/>
      <c r="W106" s="106"/>
      <c r="Y106" s="106"/>
      <c r="AA106" s="106"/>
      <c r="AC106" s="106"/>
    </row>
    <row r="107" spans="2:29" s="97" customFormat="1" x14ac:dyDescent="0.15">
      <c r="B107" s="6"/>
      <c r="E107" s="106"/>
      <c r="G107" s="106"/>
      <c r="I107" s="106"/>
      <c r="K107" s="106"/>
      <c r="M107" s="106"/>
      <c r="O107" s="106"/>
      <c r="Q107" s="106"/>
      <c r="S107" s="106"/>
      <c r="U107" s="106"/>
      <c r="W107" s="106"/>
      <c r="Y107" s="106"/>
      <c r="AA107" s="106"/>
      <c r="AC107" s="106"/>
    </row>
    <row r="108" spans="2:29" s="97" customFormat="1" x14ac:dyDescent="0.15">
      <c r="B108" s="6"/>
      <c r="E108" s="106"/>
      <c r="G108" s="106"/>
      <c r="I108" s="106"/>
      <c r="K108" s="106"/>
      <c r="M108" s="106"/>
      <c r="O108" s="106"/>
      <c r="Q108" s="106"/>
      <c r="S108" s="106"/>
      <c r="U108" s="106"/>
      <c r="W108" s="106"/>
      <c r="Y108" s="106"/>
      <c r="AA108" s="106"/>
      <c r="AC108" s="106"/>
    </row>
    <row r="109" spans="2:29" s="97" customFormat="1" x14ac:dyDescent="0.15">
      <c r="B109" s="6"/>
      <c r="E109" s="106"/>
      <c r="G109" s="106"/>
      <c r="I109" s="106"/>
      <c r="K109" s="106"/>
      <c r="M109" s="106"/>
      <c r="O109" s="106"/>
      <c r="Q109" s="106"/>
      <c r="S109" s="106"/>
      <c r="U109" s="106"/>
      <c r="W109" s="106"/>
      <c r="Y109" s="106"/>
      <c r="AA109" s="106"/>
      <c r="AC109" s="106"/>
    </row>
    <row r="110" spans="2:29" s="97" customFormat="1" x14ac:dyDescent="0.15">
      <c r="B110" s="6"/>
      <c r="E110" s="106"/>
      <c r="G110" s="106"/>
      <c r="I110" s="106"/>
      <c r="K110" s="106"/>
      <c r="M110" s="106"/>
      <c r="O110" s="106"/>
      <c r="Q110" s="106"/>
      <c r="S110" s="106"/>
      <c r="U110" s="106"/>
      <c r="W110" s="106"/>
      <c r="Y110" s="106"/>
      <c r="AA110" s="106"/>
      <c r="AC110" s="106"/>
    </row>
    <row r="111" spans="2:29" s="97" customFormat="1" x14ac:dyDescent="0.15">
      <c r="B111" s="6"/>
      <c r="E111" s="106"/>
      <c r="G111" s="106"/>
      <c r="I111" s="106"/>
      <c r="K111" s="106"/>
      <c r="M111" s="106"/>
      <c r="O111" s="106"/>
      <c r="Q111" s="106"/>
      <c r="S111" s="106"/>
      <c r="U111" s="106"/>
      <c r="W111" s="106"/>
      <c r="Y111" s="106"/>
      <c r="AA111" s="106"/>
      <c r="AC111" s="106"/>
    </row>
    <row r="112" spans="2:29" s="97" customFormat="1" x14ac:dyDescent="0.15">
      <c r="B112" s="6"/>
      <c r="E112" s="106"/>
      <c r="G112" s="106"/>
      <c r="I112" s="106"/>
      <c r="K112" s="106"/>
      <c r="M112" s="106"/>
      <c r="O112" s="106"/>
      <c r="Q112" s="106"/>
      <c r="S112" s="106"/>
      <c r="U112" s="106"/>
      <c r="W112" s="106"/>
      <c r="Y112" s="106"/>
      <c r="AA112" s="106"/>
      <c r="AC112" s="106"/>
    </row>
    <row r="113" spans="2:29" s="97" customFormat="1" x14ac:dyDescent="0.15">
      <c r="B113" s="6"/>
      <c r="E113" s="106"/>
      <c r="G113" s="106"/>
      <c r="I113" s="106"/>
      <c r="K113" s="106"/>
      <c r="M113" s="106"/>
      <c r="O113" s="106"/>
      <c r="Q113" s="106"/>
      <c r="S113" s="106"/>
      <c r="U113" s="106"/>
      <c r="W113" s="106"/>
      <c r="Y113" s="106"/>
      <c r="AA113" s="106"/>
      <c r="AC113" s="106"/>
    </row>
    <row r="114" spans="2:29" s="97" customFormat="1" x14ac:dyDescent="0.15">
      <c r="B114" s="6"/>
      <c r="E114" s="106"/>
      <c r="G114" s="106"/>
      <c r="I114" s="106"/>
      <c r="K114" s="106"/>
      <c r="M114" s="106"/>
      <c r="O114" s="106"/>
      <c r="Q114" s="106"/>
      <c r="S114" s="106"/>
      <c r="U114" s="106"/>
      <c r="W114" s="106"/>
      <c r="Y114" s="106"/>
      <c r="AA114" s="106"/>
      <c r="AC114" s="106"/>
    </row>
    <row r="115" spans="2:29" s="97" customFormat="1" x14ac:dyDescent="0.15">
      <c r="B115" s="6"/>
      <c r="E115" s="106"/>
      <c r="G115" s="106"/>
      <c r="I115" s="106"/>
      <c r="K115" s="106"/>
      <c r="M115" s="106"/>
      <c r="O115" s="106"/>
      <c r="Q115" s="106"/>
      <c r="S115" s="106"/>
      <c r="U115" s="106"/>
      <c r="W115" s="106"/>
      <c r="Y115" s="106"/>
      <c r="AA115" s="106"/>
      <c r="AC115" s="106"/>
    </row>
    <row r="116" spans="2:29" s="97" customFormat="1" x14ac:dyDescent="0.15">
      <c r="B116" s="6"/>
      <c r="E116" s="106"/>
      <c r="G116" s="106"/>
      <c r="I116" s="106"/>
      <c r="K116" s="106"/>
      <c r="M116" s="106"/>
      <c r="O116" s="106"/>
      <c r="Q116" s="106"/>
      <c r="S116" s="106"/>
      <c r="U116" s="106"/>
      <c r="W116" s="106"/>
      <c r="Y116" s="106"/>
      <c r="AA116" s="106"/>
      <c r="AC116" s="106"/>
    </row>
    <row r="117" spans="2:29" s="97" customFormat="1" x14ac:dyDescent="0.15">
      <c r="B117" s="6"/>
      <c r="E117" s="106"/>
      <c r="G117" s="106"/>
      <c r="I117" s="106"/>
      <c r="K117" s="106"/>
      <c r="M117" s="106"/>
      <c r="O117" s="106"/>
      <c r="Q117" s="106"/>
      <c r="S117" s="106"/>
      <c r="U117" s="106"/>
      <c r="W117" s="106"/>
      <c r="Y117" s="106"/>
      <c r="AA117" s="106"/>
      <c r="AC117" s="106"/>
    </row>
    <row r="118" spans="2:29" s="97" customFormat="1" x14ac:dyDescent="0.15">
      <c r="B118" s="6"/>
      <c r="E118" s="106"/>
      <c r="G118" s="106"/>
      <c r="I118" s="106"/>
      <c r="K118" s="106"/>
      <c r="M118" s="106"/>
      <c r="O118" s="106"/>
      <c r="Q118" s="106"/>
      <c r="S118" s="106"/>
      <c r="U118" s="106"/>
      <c r="W118" s="106"/>
      <c r="Y118" s="106"/>
      <c r="AA118" s="106"/>
      <c r="AC118" s="106"/>
    </row>
    <row r="119" spans="2:29" s="97" customFormat="1" x14ac:dyDescent="0.15">
      <c r="B119" s="6"/>
      <c r="E119" s="106"/>
      <c r="G119" s="106"/>
      <c r="I119" s="106"/>
      <c r="K119" s="106"/>
      <c r="M119" s="106"/>
      <c r="O119" s="106"/>
      <c r="Q119" s="106"/>
      <c r="S119" s="106"/>
      <c r="U119" s="106"/>
      <c r="W119" s="106"/>
      <c r="Y119" s="106"/>
      <c r="AA119" s="106"/>
      <c r="AC119" s="106"/>
    </row>
    <row r="120" spans="2:29" s="97" customFormat="1" x14ac:dyDescent="0.15">
      <c r="B120" s="6"/>
      <c r="E120" s="106"/>
      <c r="G120" s="106"/>
      <c r="I120" s="106"/>
      <c r="K120" s="106"/>
      <c r="M120" s="106"/>
      <c r="O120" s="106"/>
      <c r="Q120" s="106"/>
      <c r="S120" s="106"/>
      <c r="U120" s="106"/>
      <c r="W120" s="106"/>
      <c r="Y120" s="106"/>
      <c r="AA120" s="106"/>
      <c r="AC120" s="106"/>
    </row>
    <row r="121" spans="2:29" s="97" customFormat="1" x14ac:dyDescent="0.15">
      <c r="B121" s="6"/>
      <c r="E121" s="106"/>
      <c r="G121" s="106"/>
      <c r="I121" s="106"/>
      <c r="K121" s="106"/>
      <c r="M121" s="106"/>
      <c r="O121" s="106"/>
      <c r="Q121" s="106"/>
      <c r="S121" s="106"/>
      <c r="U121" s="106"/>
      <c r="W121" s="106"/>
      <c r="Y121" s="106"/>
      <c r="AA121" s="106"/>
      <c r="AC121" s="106"/>
    </row>
    <row r="122" spans="2:29" s="97" customFormat="1" x14ac:dyDescent="0.15">
      <c r="B122" s="6"/>
      <c r="E122" s="106"/>
      <c r="G122" s="106"/>
      <c r="I122" s="106"/>
      <c r="K122" s="106"/>
      <c r="M122" s="106"/>
      <c r="O122" s="106"/>
      <c r="Q122" s="106"/>
      <c r="S122" s="106"/>
      <c r="U122" s="106"/>
      <c r="W122" s="106"/>
      <c r="Y122" s="106"/>
      <c r="AA122" s="106"/>
      <c r="AC122" s="106"/>
    </row>
    <row r="123" spans="2:29" s="97" customFormat="1" x14ac:dyDescent="0.15">
      <c r="B123" s="6"/>
      <c r="E123" s="106"/>
      <c r="G123" s="106"/>
      <c r="I123" s="106"/>
      <c r="K123" s="106"/>
      <c r="M123" s="106"/>
      <c r="O123" s="106"/>
      <c r="Q123" s="106"/>
      <c r="S123" s="106"/>
      <c r="U123" s="106"/>
      <c r="W123" s="106"/>
      <c r="Y123" s="106"/>
      <c r="AA123" s="106"/>
      <c r="AC123" s="106"/>
    </row>
    <row r="124" spans="2:29" s="97" customFormat="1" x14ac:dyDescent="0.15">
      <c r="B124" s="6"/>
      <c r="E124" s="106"/>
      <c r="G124" s="106"/>
      <c r="I124" s="106"/>
      <c r="K124" s="106"/>
      <c r="M124" s="106"/>
      <c r="O124" s="106"/>
      <c r="Q124" s="106"/>
      <c r="S124" s="106"/>
      <c r="U124" s="106"/>
      <c r="W124" s="106"/>
      <c r="Y124" s="106"/>
      <c r="AA124" s="106"/>
      <c r="AC124" s="106"/>
    </row>
    <row r="125" spans="2:29" s="97" customFormat="1" x14ac:dyDescent="0.15">
      <c r="B125" s="6"/>
      <c r="E125" s="106"/>
      <c r="G125" s="106"/>
      <c r="I125" s="106"/>
      <c r="K125" s="106"/>
      <c r="M125" s="106"/>
      <c r="O125" s="106"/>
      <c r="Q125" s="106"/>
      <c r="S125" s="106"/>
      <c r="U125" s="106"/>
      <c r="W125" s="106"/>
      <c r="Y125" s="106"/>
      <c r="AA125" s="106"/>
      <c r="AC125" s="106"/>
    </row>
    <row r="126" spans="2:29" s="97" customFormat="1" x14ac:dyDescent="0.15">
      <c r="B126" s="6"/>
      <c r="E126" s="106"/>
      <c r="G126" s="106"/>
      <c r="I126" s="106"/>
      <c r="K126" s="106"/>
      <c r="M126" s="106"/>
      <c r="O126" s="106"/>
      <c r="Q126" s="106"/>
      <c r="S126" s="106"/>
      <c r="U126" s="106"/>
      <c r="W126" s="106"/>
      <c r="Y126" s="106"/>
      <c r="AA126" s="106"/>
      <c r="AC126" s="106"/>
    </row>
    <row r="127" spans="2:29" s="97" customFormat="1" x14ac:dyDescent="0.15">
      <c r="B127" s="6"/>
      <c r="E127" s="106"/>
      <c r="G127" s="106"/>
      <c r="I127" s="106"/>
      <c r="K127" s="106"/>
      <c r="M127" s="106"/>
      <c r="O127" s="106"/>
      <c r="Q127" s="106"/>
      <c r="S127" s="106"/>
      <c r="U127" s="106"/>
      <c r="W127" s="106"/>
      <c r="Y127" s="106"/>
      <c r="AA127" s="106"/>
      <c r="AC127" s="106"/>
    </row>
    <row r="128" spans="2:29" s="97" customFormat="1" x14ac:dyDescent="0.15">
      <c r="B128" s="6"/>
      <c r="E128" s="106"/>
      <c r="G128" s="106"/>
      <c r="I128" s="106"/>
      <c r="K128" s="106"/>
      <c r="M128" s="106"/>
      <c r="O128" s="106"/>
      <c r="Q128" s="106"/>
      <c r="S128" s="106"/>
      <c r="U128" s="106"/>
      <c r="W128" s="106"/>
      <c r="Y128" s="106"/>
      <c r="AA128" s="106"/>
      <c r="AC128" s="106"/>
    </row>
    <row r="129" spans="2:29" s="97" customFormat="1" x14ac:dyDescent="0.15">
      <c r="B129" s="6"/>
      <c r="E129" s="106"/>
      <c r="G129" s="106"/>
      <c r="I129" s="106"/>
      <c r="K129" s="106"/>
      <c r="M129" s="106"/>
      <c r="O129" s="106"/>
      <c r="Q129" s="106"/>
      <c r="S129" s="106"/>
      <c r="U129" s="106"/>
      <c r="W129" s="106"/>
      <c r="Y129" s="106"/>
      <c r="AA129" s="106"/>
      <c r="AC129" s="106"/>
    </row>
    <row r="130" spans="2:29" s="97" customFormat="1" x14ac:dyDescent="0.15">
      <c r="B130" s="6"/>
      <c r="E130" s="106"/>
      <c r="G130" s="106"/>
      <c r="I130" s="106"/>
      <c r="K130" s="106"/>
      <c r="M130" s="106"/>
      <c r="O130" s="106"/>
      <c r="Q130" s="106"/>
      <c r="S130" s="106"/>
      <c r="U130" s="106"/>
      <c r="W130" s="106"/>
      <c r="Y130" s="106"/>
      <c r="AA130" s="106"/>
      <c r="AC130" s="106"/>
    </row>
    <row r="131" spans="2:29" s="97" customFormat="1" x14ac:dyDescent="0.15">
      <c r="B131" s="6"/>
      <c r="E131" s="106"/>
      <c r="G131" s="106"/>
      <c r="I131" s="106"/>
      <c r="K131" s="106"/>
      <c r="M131" s="106"/>
      <c r="O131" s="106"/>
      <c r="Q131" s="106"/>
      <c r="S131" s="106"/>
      <c r="U131" s="106"/>
      <c r="W131" s="106"/>
      <c r="Y131" s="106"/>
      <c r="AA131" s="106"/>
      <c r="AC131" s="106"/>
    </row>
    <row r="132" spans="2:29" s="97" customFormat="1" x14ac:dyDescent="0.15">
      <c r="B132" s="6"/>
      <c r="E132" s="106"/>
      <c r="G132" s="106"/>
      <c r="I132" s="106"/>
      <c r="K132" s="106"/>
      <c r="M132" s="106"/>
      <c r="O132" s="106"/>
      <c r="Q132" s="106"/>
      <c r="S132" s="106"/>
      <c r="U132" s="106"/>
      <c r="W132" s="106"/>
      <c r="Y132" s="106"/>
      <c r="AA132" s="106"/>
      <c r="AC132" s="106"/>
    </row>
    <row r="133" spans="2:29" s="97" customFormat="1" x14ac:dyDescent="0.15">
      <c r="B133" s="6"/>
      <c r="E133" s="106"/>
      <c r="G133" s="106"/>
      <c r="I133" s="106"/>
      <c r="K133" s="106"/>
      <c r="M133" s="106"/>
      <c r="O133" s="106"/>
      <c r="Q133" s="106"/>
      <c r="S133" s="106"/>
      <c r="U133" s="106"/>
      <c r="W133" s="106"/>
      <c r="Y133" s="106"/>
      <c r="AA133" s="106"/>
      <c r="AC133" s="106"/>
    </row>
    <row r="134" spans="2:29" s="97" customFormat="1" x14ac:dyDescent="0.15">
      <c r="B134" s="6"/>
      <c r="E134" s="106"/>
      <c r="G134" s="106"/>
      <c r="I134" s="106"/>
      <c r="K134" s="106"/>
      <c r="M134" s="106"/>
      <c r="O134" s="106"/>
      <c r="Q134" s="106"/>
      <c r="S134" s="106"/>
      <c r="U134" s="106"/>
      <c r="W134" s="106"/>
      <c r="Y134" s="106"/>
      <c r="AA134" s="106"/>
      <c r="AC134" s="106"/>
    </row>
    <row r="135" spans="2:29" s="97" customFormat="1" x14ac:dyDescent="0.15">
      <c r="B135" s="6"/>
      <c r="E135" s="106"/>
      <c r="G135" s="106"/>
      <c r="I135" s="106"/>
      <c r="K135" s="106"/>
      <c r="M135" s="106"/>
      <c r="O135" s="106"/>
      <c r="Q135" s="106"/>
      <c r="S135" s="106"/>
      <c r="U135" s="106"/>
      <c r="W135" s="106"/>
      <c r="Y135" s="106"/>
      <c r="AA135" s="106"/>
      <c r="AC135" s="106"/>
    </row>
    <row r="136" spans="2:29" s="97" customFormat="1" x14ac:dyDescent="0.15">
      <c r="B136" s="6"/>
      <c r="E136" s="106"/>
      <c r="G136" s="106"/>
      <c r="I136" s="106"/>
      <c r="K136" s="106"/>
      <c r="M136" s="106"/>
      <c r="O136" s="106"/>
      <c r="Q136" s="106"/>
      <c r="S136" s="106"/>
      <c r="U136" s="106"/>
      <c r="W136" s="106"/>
      <c r="Y136" s="106"/>
      <c r="AA136" s="106"/>
      <c r="AC136" s="106"/>
    </row>
    <row r="137" spans="2:29" s="97" customFormat="1" x14ac:dyDescent="0.15">
      <c r="B137" s="6"/>
      <c r="E137" s="106"/>
      <c r="G137" s="106"/>
      <c r="I137" s="106"/>
      <c r="K137" s="106"/>
      <c r="M137" s="106"/>
      <c r="O137" s="106"/>
      <c r="Q137" s="106"/>
      <c r="S137" s="106"/>
      <c r="U137" s="106"/>
      <c r="W137" s="106"/>
      <c r="Y137" s="106"/>
      <c r="AA137" s="106"/>
      <c r="AC137" s="106"/>
    </row>
    <row r="138" spans="2:29" s="97" customFormat="1" x14ac:dyDescent="0.15">
      <c r="B138" s="6"/>
      <c r="E138" s="106"/>
      <c r="G138" s="106"/>
      <c r="I138" s="106"/>
      <c r="K138" s="106"/>
      <c r="M138" s="106"/>
      <c r="O138" s="106"/>
      <c r="Q138" s="106"/>
      <c r="S138" s="106"/>
      <c r="U138" s="106"/>
      <c r="W138" s="106"/>
      <c r="Y138" s="106"/>
      <c r="AA138" s="106"/>
      <c r="AC138" s="106"/>
    </row>
    <row r="139" spans="2:29" s="97" customFormat="1" x14ac:dyDescent="0.15">
      <c r="B139" s="6"/>
      <c r="E139" s="106"/>
      <c r="G139" s="106"/>
      <c r="I139" s="106"/>
      <c r="K139" s="106"/>
      <c r="M139" s="106"/>
      <c r="O139" s="106"/>
      <c r="Q139" s="106"/>
      <c r="S139" s="106"/>
      <c r="U139" s="106"/>
      <c r="W139" s="106"/>
      <c r="Y139" s="106"/>
      <c r="AA139" s="106"/>
      <c r="AC139" s="106"/>
    </row>
    <row r="140" spans="2:29" s="97" customFormat="1" x14ac:dyDescent="0.15">
      <c r="B140" s="6"/>
      <c r="E140" s="106"/>
      <c r="G140" s="106"/>
      <c r="I140" s="106"/>
      <c r="K140" s="106"/>
      <c r="M140" s="106"/>
      <c r="O140" s="106"/>
      <c r="Q140" s="106"/>
      <c r="S140" s="106"/>
      <c r="U140" s="106"/>
      <c r="W140" s="106"/>
      <c r="Y140" s="106"/>
      <c r="AA140" s="106"/>
      <c r="AC140" s="106"/>
    </row>
    <row r="141" spans="2:29" s="97" customFormat="1" x14ac:dyDescent="0.15">
      <c r="B141" s="6"/>
      <c r="E141" s="106"/>
      <c r="G141" s="106"/>
      <c r="I141" s="106"/>
      <c r="K141" s="106"/>
      <c r="M141" s="106"/>
      <c r="O141" s="106"/>
      <c r="Q141" s="106"/>
      <c r="S141" s="106"/>
      <c r="U141" s="106"/>
      <c r="W141" s="106"/>
      <c r="Y141" s="106"/>
      <c r="AA141" s="106"/>
      <c r="AC141" s="106"/>
    </row>
    <row r="142" spans="2:29" s="97" customFormat="1" x14ac:dyDescent="0.15">
      <c r="B142" s="6"/>
      <c r="E142" s="106"/>
      <c r="G142" s="106"/>
      <c r="I142" s="106"/>
      <c r="K142" s="106"/>
      <c r="M142" s="106"/>
      <c r="O142" s="106"/>
      <c r="Q142" s="106"/>
      <c r="S142" s="106"/>
      <c r="U142" s="106"/>
      <c r="W142" s="106"/>
      <c r="Y142" s="106"/>
      <c r="AA142" s="106"/>
      <c r="AC142" s="106"/>
    </row>
    <row r="143" spans="2:29" s="97" customFormat="1" x14ac:dyDescent="0.15">
      <c r="B143" s="6"/>
      <c r="E143" s="106"/>
      <c r="G143" s="106"/>
      <c r="I143" s="106"/>
      <c r="K143" s="106"/>
      <c r="M143" s="106"/>
      <c r="O143" s="106"/>
      <c r="Q143" s="106"/>
      <c r="S143" s="106"/>
      <c r="U143" s="106"/>
      <c r="W143" s="106"/>
      <c r="Y143" s="106"/>
      <c r="AA143" s="106"/>
      <c r="AC143" s="106"/>
    </row>
    <row r="144" spans="2:29" s="97" customFormat="1" x14ac:dyDescent="0.15">
      <c r="B144" s="6"/>
      <c r="E144" s="106"/>
      <c r="G144" s="106"/>
      <c r="I144" s="106"/>
      <c r="K144" s="106"/>
      <c r="M144" s="106"/>
      <c r="O144" s="106"/>
      <c r="Q144" s="106"/>
      <c r="S144" s="106"/>
      <c r="U144" s="106"/>
      <c r="W144" s="106"/>
      <c r="Y144" s="106"/>
      <c r="AA144" s="106"/>
      <c r="AC144" s="106"/>
    </row>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row r="172" s="1" customFormat="1" x14ac:dyDescent="0.15"/>
    <row r="173" s="1" customFormat="1" x14ac:dyDescent="0.15"/>
    <row r="174" s="1" customFormat="1" x14ac:dyDescent="0.15"/>
    <row r="175" s="1" customFormat="1" x14ac:dyDescent="0.15"/>
    <row r="176" s="1" customFormat="1" x14ac:dyDescent="0.15"/>
    <row r="177" s="1" customFormat="1" x14ac:dyDescent="0.15"/>
    <row r="178" s="1" customFormat="1" x14ac:dyDescent="0.15"/>
    <row r="179" s="1" customFormat="1" x14ac:dyDescent="0.15"/>
    <row r="180" s="1" customFormat="1" x14ac:dyDescent="0.15"/>
    <row r="181" s="1" customFormat="1" x14ac:dyDescent="0.15"/>
    <row r="182" s="1" customFormat="1" x14ac:dyDescent="0.15"/>
    <row r="183" s="1" customFormat="1" x14ac:dyDescent="0.15"/>
    <row r="184" s="1" customFormat="1" x14ac:dyDescent="0.15"/>
    <row r="185" s="1" customFormat="1" x14ac:dyDescent="0.15"/>
    <row r="186" s="1" customFormat="1" x14ac:dyDescent="0.15"/>
    <row r="187" s="1" customFormat="1" x14ac:dyDescent="0.15"/>
    <row r="188" s="1" customFormat="1" x14ac:dyDescent="0.15"/>
    <row r="189" s="1" customFormat="1" x14ac:dyDescent="0.15"/>
    <row r="190" s="1" customFormat="1" x14ac:dyDescent="0.15"/>
    <row r="191" s="1" customFormat="1" x14ac:dyDescent="0.15"/>
    <row r="192" s="1" customFormat="1" x14ac:dyDescent="0.15"/>
    <row r="193" s="1" customFormat="1" x14ac:dyDescent="0.15"/>
    <row r="194" s="1" customFormat="1" x14ac:dyDescent="0.15"/>
    <row r="195" s="1" customFormat="1" x14ac:dyDescent="0.15"/>
    <row r="196" s="1" customFormat="1" x14ac:dyDescent="0.15"/>
    <row r="197" s="1" customFormat="1" x14ac:dyDescent="0.15"/>
    <row r="198" s="1" customFormat="1" x14ac:dyDescent="0.15"/>
    <row r="199" s="1" customFormat="1" x14ac:dyDescent="0.15"/>
    <row r="200" s="1" customFormat="1" x14ac:dyDescent="0.15"/>
    <row r="201" s="1" customFormat="1" x14ac:dyDescent="0.15"/>
    <row r="202" s="1" customFormat="1" x14ac:dyDescent="0.15"/>
    <row r="203" s="1" customFormat="1" x14ac:dyDescent="0.15"/>
    <row r="204" s="1" customFormat="1" x14ac:dyDescent="0.15"/>
    <row r="205" s="1" customFormat="1" x14ac:dyDescent="0.15"/>
    <row r="206" s="1" customFormat="1" x14ac:dyDescent="0.15"/>
    <row r="207" s="1" customFormat="1" x14ac:dyDescent="0.15"/>
    <row r="208" s="1" customFormat="1" x14ac:dyDescent="0.15"/>
    <row r="209" s="1" customFormat="1" x14ac:dyDescent="0.15"/>
    <row r="210" s="1" customFormat="1" x14ac:dyDescent="0.15"/>
    <row r="211" s="1" customFormat="1" x14ac:dyDescent="0.15"/>
    <row r="212" s="1" customFormat="1" x14ac:dyDescent="0.15"/>
    <row r="213" s="1" customFormat="1" x14ac:dyDescent="0.15"/>
    <row r="214" s="1" customFormat="1" x14ac:dyDescent="0.15"/>
    <row r="215" s="1" customFormat="1" x14ac:dyDescent="0.15"/>
    <row r="216" s="1" customFormat="1" x14ac:dyDescent="0.15"/>
    <row r="217" s="1" customFormat="1" x14ac:dyDescent="0.15"/>
    <row r="218" s="1" customFormat="1" x14ac:dyDescent="0.15"/>
    <row r="219" s="1" customFormat="1" x14ac:dyDescent="0.15"/>
    <row r="220" s="1" customFormat="1" x14ac:dyDescent="0.15"/>
    <row r="221" s="1" customFormat="1" x14ac:dyDescent="0.15"/>
    <row r="222" s="1" customFormat="1" x14ac:dyDescent="0.15"/>
    <row r="223" s="1" customFormat="1" x14ac:dyDescent="0.15"/>
    <row r="224" s="1" customFormat="1" x14ac:dyDescent="0.15"/>
    <row r="225" s="1" customFormat="1" x14ac:dyDescent="0.15"/>
    <row r="226" s="1" customFormat="1" x14ac:dyDescent="0.15"/>
    <row r="227" s="1" customFormat="1" x14ac:dyDescent="0.15"/>
    <row r="228" s="1" customFormat="1" x14ac:dyDescent="0.15"/>
    <row r="229" s="1" customFormat="1" x14ac:dyDescent="0.15"/>
    <row r="230" s="1" customFormat="1" x14ac:dyDescent="0.15"/>
    <row r="231" s="1" customFormat="1" x14ac:dyDescent="0.15"/>
    <row r="232" s="1" customFormat="1" x14ac:dyDescent="0.15"/>
    <row r="233" s="1" customFormat="1" x14ac:dyDescent="0.15"/>
    <row r="234" s="1" customFormat="1" x14ac:dyDescent="0.15"/>
    <row r="235" s="1" customFormat="1" x14ac:dyDescent="0.15"/>
    <row r="236" s="1" customFormat="1" x14ac:dyDescent="0.15"/>
    <row r="237" s="1" customFormat="1" x14ac:dyDescent="0.15"/>
    <row r="238" s="1" customFormat="1" x14ac:dyDescent="0.15"/>
    <row r="239" s="1" customFormat="1" x14ac:dyDescent="0.15"/>
    <row r="240" s="1" customFormat="1" x14ac:dyDescent="0.15"/>
    <row r="241" s="1" customFormat="1" x14ac:dyDescent="0.15"/>
    <row r="242" s="1" customFormat="1" x14ac:dyDescent="0.15"/>
    <row r="243" s="1" customFormat="1" x14ac:dyDescent="0.15"/>
    <row r="244" s="1" customFormat="1" x14ac:dyDescent="0.15"/>
    <row r="245" s="1" customFormat="1" x14ac:dyDescent="0.15"/>
    <row r="246" s="1" customFormat="1" x14ac:dyDescent="0.15"/>
    <row r="247" s="1" customFormat="1" x14ac:dyDescent="0.15"/>
    <row r="248" s="1" customFormat="1" x14ac:dyDescent="0.15"/>
    <row r="249" s="1" customFormat="1" x14ac:dyDescent="0.15"/>
    <row r="250" s="1" customFormat="1" x14ac:dyDescent="0.15"/>
    <row r="251" s="1" customFormat="1" x14ac:dyDescent="0.15"/>
    <row r="252" s="1" customFormat="1" x14ac:dyDescent="0.15"/>
    <row r="253" s="1" customFormat="1" x14ac:dyDescent="0.15"/>
    <row r="254" s="1" customFormat="1" x14ac:dyDescent="0.15"/>
    <row r="255" s="1" customFormat="1" x14ac:dyDescent="0.15"/>
    <row r="256" s="1" customFormat="1" x14ac:dyDescent="0.15"/>
    <row r="257" s="1" customFormat="1" x14ac:dyDescent="0.15"/>
    <row r="258" s="1" customFormat="1" x14ac:dyDescent="0.15"/>
    <row r="259" s="1" customFormat="1" x14ac:dyDescent="0.15"/>
    <row r="260" s="1" customFormat="1" x14ac:dyDescent="0.15"/>
    <row r="261" s="1" customFormat="1" x14ac:dyDescent="0.15"/>
    <row r="262" s="1" customFormat="1" x14ac:dyDescent="0.15"/>
    <row r="263" s="1" customFormat="1" x14ac:dyDescent="0.15"/>
    <row r="264" s="1" customFormat="1" x14ac:dyDescent="0.15"/>
    <row r="265" s="1" customFormat="1" x14ac:dyDescent="0.15"/>
    <row r="266" s="1" customFormat="1" x14ac:dyDescent="0.15"/>
    <row r="267" s="1" customFormat="1" x14ac:dyDescent="0.15"/>
    <row r="268" s="1" customFormat="1" x14ac:dyDescent="0.15"/>
    <row r="269" s="1" customFormat="1" x14ac:dyDescent="0.15"/>
    <row r="270" s="1" customFormat="1" x14ac:dyDescent="0.15"/>
    <row r="271" s="1" customFormat="1" x14ac:dyDescent="0.15"/>
    <row r="272" s="1" customFormat="1" x14ac:dyDescent="0.15"/>
    <row r="273" s="1" customFormat="1" x14ac:dyDescent="0.15"/>
    <row r="274" s="1" customFormat="1" x14ac:dyDescent="0.15"/>
    <row r="275" s="1" customFormat="1" x14ac:dyDescent="0.15"/>
    <row r="276" s="1" customFormat="1" x14ac:dyDescent="0.15"/>
    <row r="277" s="1" customFormat="1" x14ac:dyDescent="0.15"/>
    <row r="278" s="1" customFormat="1" x14ac:dyDescent="0.15"/>
    <row r="279" s="1" customFormat="1" x14ac:dyDescent="0.15"/>
    <row r="280" s="1" customFormat="1" x14ac:dyDescent="0.15"/>
    <row r="281" s="1" customFormat="1" x14ac:dyDescent="0.15"/>
    <row r="282" s="1" customFormat="1" x14ac:dyDescent="0.15"/>
    <row r="283" s="1" customFormat="1" x14ac:dyDescent="0.15"/>
    <row r="284" s="1" customFormat="1" x14ac:dyDescent="0.15"/>
    <row r="285" s="1" customFormat="1" x14ac:dyDescent="0.15"/>
    <row r="286" s="1" customFormat="1" x14ac:dyDescent="0.15"/>
    <row r="287" s="1" customFormat="1" x14ac:dyDescent="0.15"/>
    <row r="288" s="1" customFormat="1" x14ac:dyDescent="0.15"/>
  </sheetData>
  <mergeCells count="1">
    <mergeCell ref="A1:AC1"/>
  </mergeCells>
  <phoneticPr fontId="7" type="noConversion"/>
  <printOptions horizontalCentered="1"/>
  <pageMargins left="0" right="0" top="0.25" bottom="0.25" header="0.3" footer="0.3"/>
  <pageSetup scale="60" orientation="landscape"/>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242"/>
  <sheetViews>
    <sheetView zoomScale="150" zoomScaleNormal="150" zoomScalePageLayoutView="150" workbookViewId="0">
      <selection activeCell="A6" sqref="A6:E6"/>
    </sheetView>
  </sheetViews>
  <sheetFormatPr baseColWidth="10" defaultColWidth="8.83203125" defaultRowHeight="13" x14ac:dyDescent="0.15"/>
  <cols>
    <col min="1" max="1" width="22.83203125" customWidth="1"/>
    <col min="2" max="2" width="6.5" customWidth="1"/>
    <col min="3" max="5" width="16" customWidth="1"/>
    <col min="6" max="34" width="8.83203125" style="16"/>
  </cols>
  <sheetData>
    <row r="1" spans="1:5" ht="33" x14ac:dyDescent="0.35">
      <c r="A1" s="217" t="s">
        <v>193</v>
      </c>
      <c r="B1" s="217"/>
      <c r="C1" s="217"/>
      <c r="D1" s="217"/>
      <c r="E1" s="217"/>
    </row>
    <row r="2" spans="1:5" ht="18" x14ac:dyDescent="0.2">
      <c r="A2" s="218" t="s">
        <v>198</v>
      </c>
      <c r="B2" s="218"/>
      <c r="C2" s="218"/>
      <c r="D2" s="218"/>
      <c r="E2" s="218"/>
    </row>
    <row r="3" spans="1:5" x14ac:dyDescent="0.15">
      <c r="A3" s="219" t="s">
        <v>207</v>
      </c>
      <c r="B3" s="219"/>
      <c r="C3" s="219"/>
      <c r="D3" s="219"/>
      <c r="E3" s="219"/>
    </row>
    <row r="4" spans="1:5" x14ac:dyDescent="0.15">
      <c r="A4" s="6"/>
      <c r="B4" s="17"/>
      <c r="C4" s="18"/>
      <c r="D4" s="18"/>
      <c r="E4" s="18"/>
    </row>
    <row r="5" spans="1:5" ht="16" x14ac:dyDescent="0.15">
      <c r="A5" s="220"/>
      <c r="B5" s="221"/>
      <c r="C5" s="172" t="s">
        <v>208</v>
      </c>
      <c r="D5" s="172" t="s">
        <v>209</v>
      </c>
      <c r="E5" s="172" t="s">
        <v>210</v>
      </c>
    </row>
    <row r="6" spans="1:5" ht="16" x14ac:dyDescent="0.15">
      <c r="A6" s="222" t="s">
        <v>77</v>
      </c>
      <c r="B6" s="223"/>
      <c r="C6" s="223"/>
      <c r="D6" s="223"/>
      <c r="E6" s="224"/>
    </row>
    <row r="7" spans="1:5" ht="16" x14ac:dyDescent="0.2">
      <c r="A7" s="210" t="s">
        <v>78</v>
      </c>
      <c r="B7" s="211"/>
      <c r="C7" s="211"/>
      <c r="D7" s="211"/>
      <c r="E7" s="212"/>
    </row>
    <row r="8" spans="1:5" x14ac:dyDescent="0.15">
      <c r="A8" s="215" t="s">
        <v>79</v>
      </c>
      <c r="B8" s="216"/>
      <c r="C8" s="21">
        <f>'Cash Flow - Y1'!O50</f>
        <v>0</v>
      </c>
      <c r="D8" s="21">
        <f>'Cash Flow - Y2'!N50</f>
        <v>0</v>
      </c>
      <c r="E8" s="21">
        <f>'Cash Flow - Y3'!N50</f>
        <v>0</v>
      </c>
    </row>
    <row r="9" spans="1:5" x14ac:dyDescent="0.15">
      <c r="A9" s="168" t="s">
        <v>195</v>
      </c>
      <c r="B9" s="169"/>
      <c r="C9" s="21">
        <v>0</v>
      </c>
      <c r="D9" s="21">
        <v>0</v>
      </c>
      <c r="E9" s="21">
        <v>0</v>
      </c>
    </row>
    <row r="10" spans="1:5" x14ac:dyDescent="0.15">
      <c r="A10" s="215" t="s">
        <v>187</v>
      </c>
      <c r="B10" s="216"/>
      <c r="C10" s="21">
        <v>500</v>
      </c>
      <c r="D10" s="21">
        <v>500</v>
      </c>
      <c r="E10" s="21">
        <v>500</v>
      </c>
    </row>
    <row r="11" spans="1:5" hidden="1" x14ac:dyDescent="0.15">
      <c r="A11" s="215" t="s">
        <v>179</v>
      </c>
      <c r="B11" s="216"/>
      <c r="C11" s="21">
        <v>0</v>
      </c>
      <c r="D11" s="21">
        <v>0</v>
      </c>
      <c r="E11" s="21">
        <v>0</v>
      </c>
    </row>
    <row r="12" spans="1:5" x14ac:dyDescent="0.15">
      <c r="A12" s="215" t="s">
        <v>185</v>
      </c>
      <c r="B12" s="216"/>
      <c r="C12" s="21">
        <v>0</v>
      </c>
      <c r="D12" s="21">
        <v>0</v>
      </c>
      <c r="E12" s="21">
        <v>0</v>
      </c>
    </row>
    <row r="13" spans="1:5" x14ac:dyDescent="0.15">
      <c r="A13" s="215" t="s">
        <v>186</v>
      </c>
      <c r="B13" s="216"/>
      <c r="C13" s="21">
        <v>0</v>
      </c>
      <c r="D13" s="21">
        <v>0</v>
      </c>
      <c r="E13" s="21">
        <v>0</v>
      </c>
    </row>
    <row r="14" spans="1:5" hidden="1" x14ac:dyDescent="0.15">
      <c r="A14" s="215" t="s">
        <v>180</v>
      </c>
      <c r="B14" s="216"/>
      <c r="C14" s="21">
        <v>0</v>
      </c>
      <c r="D14" s="21">
        <v>0</v>
      </c>
      <c r="E14" s="21">
        <v>0</v>
      </c>
    </row>
    <row r="15" spans="1:5" ht="14" thickBot="1" x14ac:dyDescent="0.2">
      <c r="A15" s="213" t="s">
        <v>181</v>
      </c>
      <c r="B15" s="214"/>
      <c r="C15" s="24">
        <v>8000</v>
      </c>
      <c r="D15" s="24">
        <v>8000</v>
      </c>
      <c r="E15" s="24">
        <v>8000</v>
      </c>
    </row>
    <row r="16" spans="1:5" ht="15" thickTop="1" thickBot="1" x14ac:dyDescent="0.2">
      <c r="A16" s="208" t="s">
        <v>82</v>
      </c>
      <c r="B16" s="209"/>
      <c r="C16" s="29">
        <f>IF(SUM(C8:C15),SUM(C8:C15),"")</f>
        <v>8500</v>
      </c>
      <c r="D16" s="29">
        <f>IF(SUM(D8:D15),SUM(D8:D15),"")</f>
        <v>8500</v>
      </c>
      <c r="E16" s="29">
        <f>IF(SUM(E8:E15),SUM(E8:E15),"")</f>
        <v>8500</v>
      </c>
    </row>
    <row r="17" spans="1:34" x14ac:dyDescent="0.15">
      <c r="A17" s="25"/>
      <c r="B17" s="26"/>
      <c r="C17" s="27"/>
      <c r="D17" s="27"/>
      <c r="E17" s="27"/>
    </row>
    <row r="18" spans="1:34" ht="16" x14ac:dyDescent="0.2">
      <c r="A18" s="210" t="s">
        <v>83</v>
      </c>
      <c r="B18" s="211"/>
      <c r="C18" s="211"/>
      <c r="D18" s="211"/>
      <c r="E18" s="212"/>
    </row>
    <row r="19" spans="1:34" x14ac:dyDescent="0.15">
      <c r="A19" s="22" t="s">
        <v>184</v>
      </c>
      <c r="B19" s="23"/>
      <c r="C19" s="24">
        <v>0</v>
      </c>
      <c r="D19" s="24">
        <v>0</v>
      </c>
      <c r="E19" s="24">
        <v>0</v>
      </c>
      <c r="AA19"/>
      <c r="AB19"/>
      <c r="AC19"/>
      <c r="AD19"/>
      <c r="AE19"/>
      <c r="AF19"/>
      <c r="AG19"/>
      <c r="AH19"/>
    </row>
    <row r="20" spans="1:34" hidden="1" x14ac:dyDescent="0.15">
      <c r="A20" s="19" t="s">
        <v>183</v>
      </c>
      <c r="B20" s="20"/>
      <c r="C20" s="21">
        <v>0</v>
      </c>
      <c r="D20" s="21">
        <v>0</v>
      </c>
      <c r="E20" s="21">
        <v>0</v>
      </c>
    </row>
    <row r="21" spans="1:34" x14ac:dyDescent="0.15">
      <c r="A21" s="19" t="s">
        <v>2</v>
      </c>
      <c r="B21" s="20"/>
      <c r="C21" s="21">
        <v>0</v>
      </c>
      <c r="D21" s="21">
        <v>0</v>
      </c>
      <c r="E21" s="21">
        <v>0</v>
      </c>
      <c r="AA21"/>
      <c r="AB21"/>
      <c r="AC21"/>
      <c r="AD21"/>
      <c r="AE21"/>
      <c r="AF21"/>
      <c r="AG21"/>
      <c r="AH21"/>
    </row>
    <row r="22" spans="1:34" ht="14" thickBot="1" x14ac:dyDescent="0.2">
      <c r="A22" s="19" t="s">
        <v>84</v>
      </c>
      <c r="B22" s="20"/>
      <c r="C22" s="21">
        <v>0</v>
      </c>
      <c r="D22" s="21">
        <v>0</v>
      </c>
      <c r="E22" s="21">
        <v>0</v>
      </c>
      <c r="AA22"/>
      <c r="AB22"/>
      <c r="AC22"/>
      <c r="AD22"/>
      <c r="AE22"/>
      <c r="AF22"/>
      <c r="AG22"/>
      <c r="AH22"/>
    </row>
    <row r="23" spans="1:34" ht="15" thickTop="1" thickBot="1" x14ac:dyDescent="0.2">
      <c r="A23" s="225" t="s">
        <v>85</v>
      </c>
      <c r="B23" s="226"/>
      <c r="C23" s="29" t="str">
        <f>IF(SUM(C19:C22),SUM(C19:C22),"")</f>
        <v/>
      </c>
      <c r="D23" s="29" t="str">
        <f t="shared" ref="D23:E23" si="0">IF(SUM(D19:D22),SUM(D19:D22),"")</f>
        <v/>
      </c>
      <c r="E23" s="29" t="str">
        <f t="shared" si="0"/>
        <v/>
      </c>
      <c r="AA23"/>
      <c r="AB23"/>
      <c r="AC23"/>
      <c r="AD23"/>
      <c r="AE23"/>
      <c r="AF23"/>
      <c r="AG23"/>
      <c r="AH23"/>
    </row>
    <row r="24" spans="1:34" ht="15" thickTop="1" thickBot="1" x14ac:dyDescent="0.2">
      <c r="A24" s="208" t="s">
        <v>86</v>
      </c>
      <c r="B24" s="209"/>
      <c r="C24" s="29">
        <f>IF(OR(SUM(C16)&lt;&gt;0,SUM(C23)),SUM(C16)+SUM(C23),"")</f>
        <v>8500</v>
      </c>
      <c r="D24" s="29">
        <f>IF(OR(SUM(D16)&lt;&gt;0,SUM(D23)),SUM(D16)+SUM(D23),"")</f>
        <v>8500</v>
      </c>
      <c r="E24" s="29">
        <f>IF(OR(SUM(E16)&lt;&gt;0,SUM(E23)),SUM(E16)+SUM(E23),"")</f>
        <v>8500</v>
      </c>
      <c r="AA24"/>
      <c r="AB24"/>
      <c r="AC24"/>
      <c r="AD24"/>
      <c r="AE24"/>
      <c r="AF24"/>
      <c r="AG24"/>
      <c r="AH24"/>
    </row>
    <row r="25" spans="1:34" x14ac:dyDescent="0.15">
      <c r="A25" s="25"/>
      <c r="B25" s="26"/>
      <c r="C25" s="27"/>
      <c r="D25" s="27"/>
      <c r="E25" s="27"/>
      <c r="AA25"/>
      <c r="AB25"/>
      <c r="AC25"/>
      <c r="AD25"/>
      <c r="AE25"/>
      <c r="AF25"/>
      <c r="AG25"/>
      <c r="AH25"/>
    </row>
    <row r="26" spans="1:34" ht="16" x14ac:dyDescent="0.15">
      <c r="A26" s="222" t="s">
        <v>87</v>
      </c>
      <c r="B26" s="223"/>
      <c r="C26" s="223"/>
      <c r="D26" s="223"/>
      <c r="E26" s="224"/>
      <c r="AA26"/>
      <c r="AB26"/>
      <c r="AC26"/>
      <c r="AD26"/>
      <c r="AE26"/>
      <c r="AF26"/>
      <c r="AG26"/>
      <c r="AH26"/>
    </row>
    <row r="27" spans="1:34" ht="16" x14ac:dyDescent="0.2">
      <c r="A27" s="210" t="s">
        <v>88</v>
      </c>
      <c r="B27" s="211"/>
      <c r="C27" s="211"/>
      <c r="D27" s="211"/>
      <c r="E27" s="212"/>
      <c r="AA27"/>
      <c r="AB27"/>
      <c r="AC27"/>
      <c r="AD27"/>
      <c r="AE27"/>
      <c r="AF27"/>
      <c r="AG27"/>
      <c r="AH27"/>
    </row>
    <row r="28" spans="1:34" hidden="1" x14ac:dyDescent="0.15">
      <c r="A28" s="19" t="s">
        <v>161</v>
      </c>
      <c r="B28" s="20"/>
      <c r="C28" s="21">
        <v>0</v>
      </c>
      <c r="D28" s="21">
        <v>0</v>
      </c>
      <c r="E28" s="21">
        <v>0</v>
      </c>
      <c r="AA28"/>
      <c r="AB28"/>
      <c r="AC28"/>
      <c r="AD28"/>
      <c r="AE28"/>
      <c r="AF28"/>
      <c r="AG28"/>
      <c r="AH28"/>
    </row>
    <row r="29" spans="1:34" hidden="1" x14ac:dyDescent="0.15">
      <c r="A29" s="19" t="s">
        <v>178</v>
      </c>
      <c r="B29" s="20"/>
      <c r="C29" s="21">
        <v>0</v>
      </c>
      <c r="D29" s="21">
        <v>0</v>
      </c>
      <c r="E29" s="21">
        <v>0</v>
      </c>
      <c r="AA29"/>
      <c r="AB29"/>
      <c r="AC29"/>
      <c r="AD29"/>
      <c r="AE29"/>
      <c r="AF29"/>
      <c r="AG29"/>
      <c r="AH29"/>
    </row>
    <row r="30" spans="1:34" ht="14" thickBot="1" x14ac:dyDescent="0.2">
      <c r="A30" s="215" t="s">
        <v>176</v>
      </c>
      <c r="B30" s="216"/>
      <c r="C30" s="24">
        <v>0</v>
      </c>
      <c r="D30" s="24">
        <v>0</v>
      </c>
      <c r="E30" s="24">
        <v>0</v>
      </c>
      <c r="AA30"/>
      <c r="AB30"/>
      <c r="AC30"/>
      <c r="AD30"/>
      <c r="AE30"/>
      <c r="AF30"/>
      <c r="AG30"/>
      <c r="AH30"/>
    </row>
    <row r="31" spans="1:34" ht="14" hidden="1" thickBot="1" x14ac:dyDescent="0.2">
      <c r="A31" s="22" t="s">
        <v>91</v>
      </c>
      <c r="B31" s="23"/>
      <c r="C31" s="24">
        <v>0</v>
      </c>
      <c r="D31" s="24">
        <v>0</v>
      </c>
      <c r="E31" s="24">
        <v>0</v>
      </c>
      <c r="AA31"/>
      <c r="AB31"/>
      <c r="AC31"/>
      <c r="AD31"/>
      <c r="AE31"/>
      <c r="AF31"/>
      <c r="AG31"/>
      <c r="AH31"/>
    </row>
    <row r="32" spans="1:34" ht="15" thickTop="1" thickBot="1" x14ac:dyDescent="0.2">
      <c r="A32" s="208" t="s">
        <v>92</v>
      </c>
      <c r="B32" s="209"/>
      <c r="C32" s="29" t="str">
        <f>IF(SUM(C28:C31),SUM(C28:C31),"")</f>
        <v/>
      </c>
      <c r="D32" s="29" t="str">
        <f>IF(SUM(D28:D31),SUM(D28:D31),"")</f>
        <v/>
      </c>
      <c r="E32" s="29" t="str">
        <f>IF(SUM(E28:E31),SUM(E28:E31),"")</f>
        <v/>
      </c>
      <c r="AA32"/>
      <c r="AB32"/>
      <c r="AC32"/>
      <c r="AD32"/>
      <c r="AE32"/>
      <c r="AF32"/>
      <c r="AG32"/>
      <c r="AH32"/>
    </row>
    <row r="33" spans="1:34" x14ac:dyDescent="0.15">
      <c r="A33" s="25"/>
      <c r="B33" s="26"/>
      <c r="C33" s="27"/>
      <c r="D33" s="27"/>
      <c r="E33" s="27"/>
      <c r="AA33"/>
      <c r="AB33"/>
      <c r="AC33"/>
      <c r="AD33"/>
      <c r="AE33"/>
      <c r="AF33"/>
      <c r="AG33"/>
      <c r="AH33"/>
    </row>
    <row r="34" spans="1:34" ht="16" x14ac:dyDescent="0.2">
      <c r="A34" s="210" t="s">
        <v>182</v>
      </c>
      <c r="B34" s="211"/>
      <c r="C34" s="211"/>
      <c r="D34" s="211"/>
      <c r="E34" s="212"/>
      <c r="AA34"/>
      <c r="AB34"/>
      <c r="AC34"/>
      <c r="AD34"/>
      <c r="AE34"/>
      <c r="AF34"/>
      <c r="AG34"/>
      <c r="AH34"/>
    </row>
    <row r="35" spans="1:34" ht="14" thickBot="1" x14ac:dyDescent="0.2">
      <c r="A35" s="19" t="s">
        <v>177</v>
      </c>
      <c r="B35" s="20"/>
      <c r="C35" s="21">
        <v>0</v>
      </c>
      <c r="D35" s="21">
        <v>0</v>
      </c>
      <c r="E35" s="21">
        <v>0</v>
      </c>
      <c r="AA35"/>
      <c r="AB35"/>
      <c r="AC35"/>
      <c r="AD35"/>
      <c r="AE35"/>
      <c r="AF35"/>
      <c r="AG35"/>
      <c r="AH35"/>
    </row>
    <row r="36" spans="1:34" hidden="1" x14ac:dyDescent="0.15">
      <c r="A36" s="19" t="s">
        <v>93</v>
      </c>
      <c r="B36" s="20"/>
      <c r="C36" s="21"/>
      <c r="D36" s="21"/>
      <c r="E36" s="21"/>
      <c r="AA36"/>
      <c r="AB36"/>
      <c r="AC36"/>
      <c r="AD36"/>
      <c r="AE36"/>
      <c r="AF36"/>
      <c r="AG36"/>
      <c r="AH36"/>
    </row>
    <row r="37" spans="1:34" ht="14" hidden="1" thickBot="1" x14ac:dyDescent="0.2">
      <c r="A37" s="22" t="s">
        <v>94</v>
      </c>
      <c r="B37" s="23"/>
      <c r="C37" s="24">
        <v>0</v>
      </c>
      <c r="D37" s="24">
        <v>0</v>
      </c>
      <c r="E37" s="24">
        <v>0</v>
      </c>
      <c r="AA37"/>
      <c r="AB37"/>
      <c r="AC37"/>
      <c r="AD37"/>
      <c r="AE37"/>
      <c r="AF37"/>
      <c r="AG37"/>
      <c r="AH37"/>
    </row>
    <row r="38" spans="1:34" ht="15" thickTop="1" thickBot="1" x14ac:dyDescent="0.2">
      <c r="A38" s="208" t="s">
        <v>95</v>
      </c>
      <c r="B38" s="209"/>
      <c r="C38" s="29" t="str">
        <f>IF(SUM(C35:C37),SUM(C35:C37),"")</f>
        <v/>
      </c>
      <c r="D38" s="29" t="str">
        <f t="shared" ref="D38:E38" si="1">IF(SUM(D35:D37),SUM(D35:D37),"")</f>
        <v/>
      </c>
      <c r="E38" s="29" t="str">
        <f t="shared" si="1"/>
        <v/>
      </c>
      <c r="AA38"/>
      <c r="AB38"/>
      <c r="AC38"/>
      <c r="AD38"/>
      <c r="AE38"/>
      <c r="AF38"/>
      <c r="AG38"/>
      <c r="AH38"/>
    </row>
    <row r="39" spans="1:34" x14ac:dyDescent="0.15">
      <c r="A39" s="25"/>
      <c r="B39" s="26"/>
      <c r="C39" s="27"/>
      <c r="D39" s="27"/>
      <c r="E39" s="27"/>
      <c r="AA39"/>
      <c r="AB39"/>
      <c r="AC39"/>
      <c r="AD39"/>
      <c r="AE39"/>
      <c r="AF39"/>
      <c r="AG39"/>
      <c r="AH39"/>
    </row>
    <row r="40" spans="1:34" ht="16" x14ac:dyDescent="0.2">
      <c r="A40" s="210" t="s">
        <v>96</v>
      </c>
      <c r="B40" s="211"/>
      <c r="C40" s="211"/>
      <c r="D40" s="211"/>
      <c r="E40" s="212"/>
      <c r="AA40"/>
      <c r="AB40"/>
      <c r="AC40"/>
      <c r="AD40"/>
      <c r="AE40"/>
      <c r="AF40"/>
      <c r="AG40"/>
      <c r="AH40"/>
    </row>
    <row r="41" spans="1:34" hidden="1" x14ac:dyDescent="0.15">
      <c r="A41" s="19" t="s">
        <v>97</v>
      </c>
      <c r="B41" s="20"/>
      <c r="C41" s="21">
        <v>0</v>
      </c>
      <c r="D41" s="21">
        <v>0</v>
      </c>
      <c r="E41" s="21">
        <v>0</v>
      </c>
      <c r="AA41"/>
      <c r="AB41"/>
      <c r="AC41"/>
      <c r="AD41"/>
      <c r="AE41"/>
      <c r="AF41"/>
      <c r="AG41"/>
      <c r="AH41"/>
    </row>
    <row r="42" spans="1:34" ht="14" thickBot="1" x14ac:dyDescent="0.2">
      <c r="A42" s="22" t="s">
        <v>98</v>
      </c>
      <c r="B42" s="23"/>
      <c r="C42" s="28">
        <f>IF(OR(OR(OR(SUM(C24)&lt;&gt;0,SUM(C41)),SUM(C38)),SUM(C32)),SUM(C24)-SUM(C41)-SUM(C38)-SUM(C32),"")</f>
        <v>8500</v>
      </c>
      <c r="D42" s="28">
        <f>IF(OR(OR(OR(SUM(D24)&lt;&gt;0,SUM(D41)),SUM(D38)),SUM(D32)),SUM(D24)-SUM(D41)-SUM(D38)-SUM(D32),"")</f>
        <v>8500</v>
      </c>
      <c r="E42" s="28">
        <f>IF(OR(OR(OR(SUM(E24)&lt;&gt;0,SUM(E41)),SUM(E38)),SUM(E32)),SUM(E24)-SUM(E41)-SUM(E38)-SUM(E32),"")</f>
        <v>8500</v>
      </c>
      <c r="AA42"/>
      <c r="AB42"/>
      <c r="AC42"/>
      <c r="AD42"/>
      <c r="AE42"/>
      <c r="AF42"/>
      <c r="AG42"/>
      <c r="AH42"/>
    </row>
    <row r="43" spans="1:34" ht="15" thickTop="1" thickBot="1" x14ac:dyDescent="0.2">
      <c r="A43" s="227" t="s">
        <v>99</v>
      </c>
      <c r="B43" s="228"/>
      <c r="C43" s="30">
        <f>IF(SUM(C41:C42),SUM(C41:C42),"")</f>
        <v>8500</v>
      </c>
      <c r="D43" s="30">
        <f>IF(SUM(D41:D42),SUM(D41:D42),"")</f>
        <v>8500</v>
      </c>
      <c r="E43" s="30">
        <f>IF(SUM(E41:E42),SUM(E41:E42),"")</f>
        <v>8500</v>
      </c>
      <c r="AA43"/>
      <c r="AB43"/>
      <c r="AC43"/>
      <c r="AD43"/>
      <c r="AE43"/>
      <c r="AF43"/>
      <c r="AG43"/>
      <c r="AH43"/>
    </row>
    <row r="44" spans="1:34" ht="15" thickTop="1" thickBot="1" x14ac:dyDescent="0.2">
      <c r="A44" s="208" t="s">
        <v>100</v>
      </c>
      <c r="B44" s="209"/>
      <c r="C44" s="29">
        <f>IF(OR(OR(SUM(C32)&lt;&gt;0,SUM(C38)),SUM(C43)),SUM(C32)+SUM(C38)+SUM(C43),"")</f>
        <v>8500</v>
      </c>
      <c r="D44" s="29">
        <f>IF(OR(OR(SUM(D32)&lt;&gt;0,SUM(D38)),SUM(D43)),SUM(D32)+SUM(D38)+SUM(D43),"")</f>
        <v>8500</v>
      </c>
      <c r="E44" s="29">
        <f>IF(OR(OR(SUM(E32)&lt;&gt;0,SUM(E38)),SUM(E43)),SUM(E32)+SUM(E38)+SUM(E43),"")</f>
        <v>8500</v>
      </c>
      <c r="AA44"/>
      <c r="AB44"/>
      <c r="AC44"/>
      <c r="AD44"/>
      <c r="AE44"/>
      <c r="AF44"/>
      <c r="AG44"/>
      <c r="AH44"/>
    </row>
    <row r="45" spans="1:34" ht="14" thickBot="1" x14ac:dyDescent="0.2">
      <c r="A45" s="25"/>
      <c r="B45" s="26"/>
      <c r="C45" s="27"/>
      <c r="D45" s="27"/>
      <c r="E45" s="27"/>
      <c r="AA45"/>
      <c r="AB45"/>
      <c r="AC45"/>
      <c r="AD45"/>
      <c r="AE45"/>
      <c r="AF45"/>
      <c r="AG45"/>
      <c r="AH45"/>
    </row>
    <row r="46" spans="1:34" ht="15" thickTop="1" thickBot="1" x14ac:dyDescent="0.2">
      <c r="A46" s="208" t="s">
        <v>167</v>
      </c>
      <c r="B46" s="209"/>
      <c r="C46" s="29">
        <f>SUM(C24-C44)</f>
        <v>0</v>
      </c>
      <c r="D46" s="29">
        <f>SUM(D24-D44)</f>
        <v>0</v>
      </c>
      <c r="E46" s="29">
        <f>SUM(E24-E44)</f>
        <v>0</v>
      </c>
      <c r="AA46"/>
      <c r="AB46"/>
      <c r="AC46"/>
      <c r="AD46"/>
      <c r="AE46"/>
      <c r="AF46"/>
      <c r="AG46"/>
      <c r="AH46"/>
    </row>
    <row r="47" spans="1:34" s="16" customFormat="1" x14ac:dyDescent="0.15"/>
    <row r="48" spans="1:34" s="16" customFormat="1" x14ac:dyDescent="0.15"/>
    <row r="49" s="16" customFormat="1" x14ac:dyDescent="0.15"/>
    <row r="50" s="16" customFormat="1" x14ac:dyDescent="0.15"/>
    <row r="51" s="16" customFormat="1" x14ac:dyDescent="0.15"/>
    <row r="52" s="16" customFormat="1" x14ac:dyDescent="0.15"/>
    <row r="53" s="16" customFormat="1" x14ac:dyDescent="0.15"/>
    <row r="54" s="16" customFormat="1" x14ac:dyDescent="0.15"/>
    <row r="55" s="16" customFormat="1" x14ac:dyDescent="0.15"/>
    <row r="56" s="16" customFormat="1" x14ac:dyDescent="0.15"/>
    <row r="57" s="16" customFormat="1" x14ac:dyDescent="0.15"/>
    <row r="58" s="16" customFormat="1" x14ac:dyDescent="0.15"/>
    <row r="59" s="16" customFormat="1" x14ac:dyDescent="0.15"/>
    <row r="60" s="16" customFormat="1" x14ac:dyDescent="0.15"/>
    <row r="61" s="16" customFormat="1" x14ac:dyDescent="0.15"/>
    <row r="62" s="16" customFormat="1" x14ac:dyDescent="0.15"/>
    <row r="63" s="16" customFormat="1" x14ac:dyDescent="0.15"/>
    <row r="64" s="16" customFormat="1" x14ac:dyDescent="0.15"/>
    <row r="65" s="16" customFormat="1" x14ac:dyDescent="0.15"/>
    <row r="66" s="16" customFormat="1" x14ac:dyDescent="0.15"/>
    <row r="67" s="16" customFormat="1" x14ac:dyDescent="0.15"/>
    <row r="68" s="16" customFormat="1" x14ac:dyDescent="0.15"/>
    <row r="69" s="16" customFormat="1" x14ac:dyDescent="0.15"/>
    <row r="70" s="16" customFormat="1" x14ac:dyDescent="0.15"/>
    <row r="71" s="16" customFormat="1" x14ac:dyDescent="0.15"/>
    <row r="72" s="16" customFormat="1" x14ac:dyDescent="0.15"/>
    <row r="73" s="16" customFormat="1" x14ac:dyDescent="0.15"/>
    <row r="74" s="16" customFormat="1" x14ac:dyDescent="0.15"/>
    <row r="75" s="16" customFormat="1" x14ac:dyDescent="0.15"/>
    <row r="76" s="16" customFormat="1" x14ac:dyDescent="0.15"/>
    <row r="77" s="16" customFormat="1" x14ac:dyDescent="0.15"/>
    <row r="78" s="16" customFormat="1" x14ac:dyDescent="0.15"/>
    <row r="79" s="16" customFormat="1" x14ac:dyDescent="0.15"/>
    <row r="80" s="16" customFormat="1" x14ac:dyDescent="0.15"/>
    <row r="81" s="16" customFormat="1" x14ac:dyDescent="0.15"/>
    <row r="82" s="16" customFormat="1" x14ac:dyDescent="0.15"/>
    <row r="83" s="16" customFormat="1" x14ac:dyDescent="0.15"/>
    <row r="84" s="16" customFormat="1" x14ac:dyDescent="0.15"/>
    <row r="85" s="16" customFormat="1" x14ac:dyDescent="0.15"/>
    <row r="86" s="16" customFormat="1" x14ac:dyDescent="0.15"/>
    <row r="87" s="16" customFormat="1" x14ac:dyDescent="0.15"/>
    <row r="88" s="16" customFormat="1" x14ac:dyDescent="0.15"/>
    <row r="89" s="16" customFormat="1" x14ac:dyDescent="0.15"/>
    <row r="90" s="16" customFormat="1" x14ac:dyDescent="0.15"/>
    <row r="91" s="16" customFormat="1" x14ac:dyDescent="0.15"/>
    <row r="92" s="16" customFormat="1" x14ac:dyDescent="0.15"/>
    <row r="93" s="16" customFormat="1" x14ac:dyDescent="0.15"/>
    <row r="94" s="16" customFormat="1" x14ac:dyDescent="0.15"/>
    <row r="95" s="16" customFormat="1" x14ac:dyDescent="0.15"/>
    <row r="96" s="16" customFormat="1" x14ac:dyDescent="0.15"/>
    <row r="97" s="16" customFormat="1" x14ac:dyDescent="0.15"/>
    <row r="98" s="16" customFormat="1" x14ac:dyDescent="0.15"/>
    <row r="99" s="16" customFormat="1" x14ac:dyDescent="0.15"/>
    <row r="100" s="16" customFormat="1" x14ac:dyDescent="0.15"/>
    <row r="101" s="16" customFormat="1" x14ac:dyDescent="0.15"/>
    <row r="102" s="16" customFormat="1" x14ac:dyDescent="0.15"/>
    <row r="103" s="16" customFormat="1" x14ac:dyDescent="0.15"/>
    <row r="104" s="16" customFormat="1" x14ac:dyDescent="0.15"/>
    <row r="105" s="16" customFormat="1" x14ac:dyDescent="0.15"/>
    <row r="106" s="16" customFormat="1" x14ac:dyDescent="0.15"/>
    <row r="107" s="16" customFormat="1" x14ac:dyDescent="0.15"/>
    <row r="108" s="16" customFormat="1" x14ac:dyDescent="0.15"/>
    <row r="109" s="16" customFormat="1" x14ac:dyDescent="0.15"/>
    <row r="110" s="16" customFormat="1" x14ac:dyDescent="0.15"/>
    <row r="111" s="16" customFormat="1" x14ac:dyDescent="0.15"/>
    <row r="112" s="16" customFormat="1" x14ac:dyDescent="0.15"/>
    <row r="113" s="16" customFormat="1" x14ac:dyDescent="0.15"/>
    <row r="114" s="16" customFormat="1" x14ac:dyDescent="0.15"/>
    <row r="115" s="16" customFormat="1" x14ac:dyDescent="0.15"/>
    <row r="116" s="16" customFormat="1" x14ac:dyDescent="0.15"/>
    <row r="117" s="16" customFormat="1" x14ac:dyDescent="0.15"/>
    <row r="118" s="16" customFormat="1" x14ac:dyDescent="0.15"/>
    <row r="119" s="16" customFormat="1" x14ac:dyDescent="0.15"/>
    <row r="120" s="16" customFormat="1" x14ac:dyDescent="0.15"/>
    <row r="121" s="16" customFormat="1" x14ac:dyDescent="0.15"/>
    <row r="122" s="16" customFormat="1" x14ac:dyDescent="0.15"/>
    <row r="123" s="16" customFormat="1" x14ac:dyDescent="0.15"/>
    <row r="124" s="16" customFormat="1" x14ac:dyDescent="0.15"/>
    <row r="125" s="16" customFormat="1" x14ac:dyDescent="0.15"/>
    <row r="126" s="16" customFormat="1" x14ac:dyDescent="0.15"/>
    <row r="127" s="16" customFormat="1" x14ac:dyDescent="0.15"/>
    <row r="128" s="16" customFormat="1" x14ac:dyDescent="0.15"/>
    <row r="129" s="16" customFormat="1" x14ac:dyDescent="0.15"/>
    <row r="130" s="16" customFormat="1" x14ac:dyDescent="0.15"/>
    <row r="131" s="16" customFormat="1" x14ac:dyDescent="0.15"/>
    <row r="132" s="16" customFormat="1" x14ac:dyDescent="0.15"/>
    <row r="133" s="16" customFormat="1" x14ac:dyDescent="0.15"/>
    <row r="134" s="16" customFormat="1" x14ac:dyDescent="0.15"/>
    <row r="135" s="16" customFormat="1" x14ac:dyDescent="0.15"/>
    <row r="136" s="16" customFormat="1" x14ac:dyDescent="0.15"/>
    <row r="137" s="16" customFormat="1" x14ac:dyDescent="0.15"/>
    <row r="138" s="16" customFormat="1" x14ac:dyDescent="0.15"/>
    <row r="139" s="16" customFormat="1" x14ac:dyDescent="0.15"/>
    <row r="140" s="16" customFormat="1" x14ac:dyDescent="0.15"/>
    <row r="141" s="16" customFormat="1" x14ac:dyDescent="0.15"/>
    <row r="142" s="16" customFormat="1" x14ac:dyDescent="0.15"/>
    <row r="143" s="16" customFormat="1" x14ac:dyDescent="0.15"/>
    <row r="144" s="16" customFormat="1" x14ac:dyDescent="0.15"/>
    <row r="145" s="16" customFormat="1" x14ac:dyDescent="0.15"/>
    <row r="146" s="16" customFormat="1" x14ac:dyDescent="0.15"/>
    <row r="147" s="16" customFormat="1" x14ac:dyDescent="0.15"/>
    <row r="148" s="16" customFormat="1" x14ac:dyDescent="0.15"/>
    <row r="149" s="16" customFormat="1" x14ac:dyDescent="0.15"/>
    <row r="150" s="16" customFormat="1" x14ac:dyDescent="0.15"/>
    <row r="151" s="16" customFormat="1" x14ac:dyDescent="0.15"/>
    <row r="152" s="16" customFormat="1" x14ac:dyDescent="0.15"/>
    <row r="153" s="16" customFormat="1" x14ac:dyDescent="0.15"/>
    <row r="154" s="16" customFormat="1" x14ac:dyDescent="0.15"/>
    <row r="155" s="16" customFormat="1" x14ac:dyDescent="0.15"/>
    <row r="156" s="16" customFormat="1" x14ac:dyDescent="0.15"/>
    <row r="157" s="16" customFormat="1" x14ac:dyDescent="0.15"/>
    <row r="158" s="16" customFormat="1" x14ac:dyDescent="0.15"/>
    <row r="159" s="16" customFormat="1" x14ac:dyDescent="0.15"/>
    <row r="160" s="16" customFormat="1" x14ac:dyDescent="0.15"/>
    <row r="161" s="16" customFormat="1" x14ac:dyDescent="0.15"/>
    <row r="162" s="16" customFormat="1" x14ac:dyDescent="0.15"/>
    <row r="163" s="16" customFormat="1" x14ac:dyDescent="0.15"/>
    <row r="164" s="16" customFormat="1" x14ac:dyDescent="0.15"/>
    <row r="165" s="16" customFormat="1" x14ac:dyDescent="0.15"/>
    <row r="166" s="16" customFormat="1" x14ac:dyDescent="0.15"/>
    <row r="167" s="16" customFormat="1" x14ac:dyDescent="0.15"/>
    <row r="168" s="16" customFormat="1" x14ac:dyDescent="0.15"/>
    <row r="169" s="16" customFormat="1" x14ac:dyDescent="0.15"/>
    <row r="170" s="16" customFormat="1" x14ac:dyDescent="0.15"/>
    <row r="171" s="16" customFormat="1" x14ac:dyDescent="0.15"/>
    <row r="172" s="16" customFormat="1" x14ac:dyDescent="0.15"/>
    <row r="173" s="16" customFormat="1" x14ac:dyDescent="0.15"/>
    <row r="174" s="16" customFormat="1" x14ac:dyDescent="0.15"/>
    <row r="175" s="16" customFormat="1" x14ac:dyDescent="0.15"/>
    <row r="176" s="16" customFormat="1" x14ac:dyDescent="0.15"/>
    <row r="177" s="16" customFormat="1" x14ac:dyDescent="0.15"/>
    <row r="178" s="16" customFormat="1" x14ac:dyDescent="0.15"/>
    <row r="179" s="16" customFormat="1" x14ac:dyDescent="0.15"/>
    <row r="180" s="16" customFormat="1" x14ac:dyDescent="0.15"/>
    <row r="181" s="16" customFormat="1" x14ac:dyDescent="0.15"/>
    <row r="182" s="16" customFormat="1" x14ac:dyDescent="0.15"/>
    <row r="183" s="16" customFormat="1" x14ac:dyDescent="0.15"/>
    <row r="184" s="16" customFormat="1" x14ac:dyDescent="0.15"/>
    <row r="185" s="16" customFormat="1" x14ac:dyDescent="0.15"/>
    <row r="186" s="16" customFormat="1" x14ac:dyDescent="0.15"/>
    <row r="187" s="16" customFormat="1" x14ac:dyDescent="0.15"/>
    <row r="188" s="16" customFormat="1" x14ac:dyDescent="0.15"/>
    <row r="189" s="16" customFormat="1" x14ac:dyDescent="0.15"/>
    <row r="190" s="16" customFormat="1" x14ac:dyDescent="0.15"/>
    <row r="191" s="16" customFormat="1" x14ac:dyDescent="0.15"/>
    <row r="192" s="16" customFormat="1" x14ac:dyDescent="0.15"/>
    <row r="193" s="16" customFormat="1" x14ac:dyDescent="0.15"/>
    <row r="194" s="16" customFormat="1" x14ac:dyDescent="0.15"/>
    <row r="195" s="16" customFormat="1" x14ac:dyDescent="0.15"/>
    <row r="196" s="16" customFormat="1" x14ac:dyDescent="0.15"/>
    <row r="197" s="16" customFormat="1" x14ac:dyDescent="0.15"/>
    <row r="198" s="16" customFormat="1" x14ac:dyDescent="0.15"/>
    <row r="199" s="16" customFormat="1" x14ac:dyDescent="0.15"/>
    <row r="200" s="16" customFormat="1" x14ac:dyDescent="0.15"/>
    <row r="201" s="16" customFormat="1" x14ac:dyDescent="0.15"/>
    <row r="202" s="16" customFormat="1" x14ac:dyDescent="0.15"/>
    <row r="203" s="16" customFormat="1" x14ac:dyDescent="0.15"/>
    <row r="204" s="16" customFormat="1" x14ac:dyDescent="0.15"/>
    <row r="205" s="16" customFormat="1" x14ac:dyDescent="0.15"/>
    <row r="206" s="16" customFormat="1" x14ac:dyDescent="0.15"/>
    <row r="207" s="16" customFormat="1" x14ac:dyDescent="0.15"/>
    <row r="208" s="16" customFormat="1" x14ac:dyDescent="0.15"/>
    <row r="209" s="16" customFormat="1" x14ac:dyDescent="0.15"/>
    <row r="210" s="16" customFormat="1" x14ac:dyDescent="0.15"/>
    <row r="211" s="16" customFormat="1" x14ac:dyDescent="0.15"/>
    <row r="212" s="16" customFormat="1" x14ac:dyDescent="0.15"/>
    <row r="213" s="16" customFormat="1" x14ac:dyDescent="0.15"/>
    <row r="214" s="16" customFormat="1" x14ac:dyDescent="0.15"/>
    <row r="215" s="16" customFormat="1" x14ac:dyDescent="0.15"/>
    <row r="216" s="16" customFormat="1" x14ac:dyDescent="0.15"/>
    <row r="217" s="16" customFormat="1" x14ac:dyDescent="0.15"/>
    <row r="218" s="16" customFormat="1" x14ac:dyDescent="0.15"/>
    <row r="219" s="16" customFormat="1" x14ac:dyDescent="0.15"/>
    <row r="220" s="16" customFormat="1" x14ac:dyDescent="0.15"/>
    <row r="221" s="16" customFormat="1" x14ac:dyDescent="0.15"/>
    <row r="222" s="16" customFormat="1" x14ac:dyDescent="0.15"/>
    <row r="223" s="16" customFormat="1" x14ac:dyDescent="0.15"/>
    <row r="224" s="16" customFormat="1" x14ac:dyDescent="0.15"/>
    <row r="225" s="16" customFormat="1" x14ac:dyDescent="0.15"/>
    <row r="226" s="16" customFormat="1" x14ac:dyDescent="0.15"/>
    <row r="227" s="16" customFormat="1" x14ac:dyDescent="0.15"/>
    <row r="228" s="16" customFormat="1" x14ac:dyDescent="0.15"/>
    <row r="229" s="16" customFormat="1" x14ac:dyDescent="0.15"/>
    <row r="230" s="16" customFormat="1" x14ac:dyDescent="0.15"/>
    <row r="231" s="16" customFormat="1" x14ac:dyDescent="0.15"/>
    <row r="232" s="16" customFormat="1" x14ac:dyDescent="0.15"/>
    <row r="233" s="16" customFormat="1" x14ac:dyDescent="0.15"/>
    <row r="234" s="16" customFormat="1" x14ac:dyDescent="0.15"/>
    <row r="235" s="16" customFormat="1" x14ac:dyDescent="0.15"/>
    <row r="236" s="16" customFormat="1" x14ac:dyDescent="0.15"/>
    <row r="237" s="16" customFormat="1" x14ac:dyDescent="0.15"/>
    <row r="238" s="16" customFormat="1" x14ac:dyDescent="0.15"/>
    <row r="239" s="16" customFormat="1" x14ac:dyDescent="0.15"/>
    <row r="240" s="16" customFormat="1" x14ac:dyDescent="0.15"/>
    <row r="241" s="16" customFormat="1" x14ac:dyDescent="0.15"/>
    <row r="242" s="16" customFormat="1" x14ac:dyDescent="0.15"/>
  </sheetData>
  <mergeCells count="27">
    <mergeCell ref="A18:E18"/>
    <mergeCell ref="A23:B23"/>
    <mergeCell ref="A24:B24"/>
    <mergeCell ref="A26:E26"/>
    <mergeCell ref="A46:B46"/>
    <mergeCell ref="A32:B32"/>
    <mergeCell ref="A34:E34"/>
    <mergeCell ref="A38:B38"/>
    <mergeCell ref="A40:E40"/>
    <mergeCell ref="A43:B43"/>
    <mergeCell ref="A44:B44"/>
    <mergeCell ref="A30:B30"/>
    <mergeCell ref="A27:E27"/>
    <mergeCell ref="A1:E1"/>
    <mergeCell ref="A2:E2"/>
    <mergeCell ref="A3:E3"/>
    <mergeCell ref="A5:B5"/>
    <mergeCell ref="A6:E6"/>
    <mergeCell ref="A16:B16"/>
    <mergeCell ref="A7:E7"/>
    <mergeCell ref="A15:B15"/>
    <mergeCell ref="A14:B14"/>
    <mergeCell ref="A13:B13"/>
    <mergeCell ref="A12:B12"/>
    <mergeCell ref="A11:B11"/>
    <mergeCell ref="A10:B10"/>
    <mergeCell ref="A8:B8"/>
  </mergeCells>
  <phoneticPr fontId="7" type="noConversion"/>
  <printOptions horizontalCentered="1"/>
  <pageMargins left="0.7" right="0.7" top="0.75" bottom="0.75" header="0.3" footer="0.3"/>
  <pageSetup orientation="landscape"/>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180"/>
  <sheetViews>
    <sheetView zoomScale="90" zoomScaleNormal="90" zoomScalePageLayoutView="90" workbookViewId="0">
      <selection sqref="A1:C1"/>
    </sheetView>
  </sheetViews>
  <sheetFormatPr baseColWidth="10" defaultColWidth="8.83203125" defaultRowHeight="13" x14ac:dyDescent="0.15"/>
  <cols>
    <col min="1" max="1" width="37" style="2" customWidth="1"/>
    <col min="2" max="2" width="18.33203125" style="2" customWidth="1"/>
    <col min="3" max="3" width="18.5" style="2" customWidth="1"/>
    <col min="4" max="47" width="8.83203125" style="6"/>
    <col min="48" max="16384" width="8.83203125" style="2"/>
  </cols>
  <sheetData>
    <row r="1" spans="1:37" s="2" customFormat="1" ht="33" x14ac:dyDescent="0.35">
      <c r="A1" s="232" t="s">
        <v>194</v>
      </c>
      <c r="B1" s="232"/>
      <c r="C1" s="232"/>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row>
    <row r="2" spans="1:37" s="6" customFormat="1" ht="23" x14ac:dyDescent="0.25">
      <c r="A2" s="233" t="s">
        <v>0</v>
      </c>
      <c r="B2" s="233"/>
      <c r="C2" s="233"/>
    </row>
    <row r="3" spans="1:37" s="2" customFormat="1" ht="23" x14ac:dyDescent="0.25">
      <c r="A3" s="233">
        <v>2014</v>
      </c>
      <c r="B3" s="233"/>
      <c r="C3" s="233"/>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7" s="2" customFormat="1" x14ac:dyDescent="0.15">
      <c r="A4" s="7"/>
      <c r="B4" s="8"/>
      <c r="C4" s="8"/>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row>
    <row r="5" spans="1:37" s="2" customFormat="1" ht="16" x14ac:dyDescent="0.2">
      <c r="A5" s="9"/>
      <c r="B5" s="10" t="s">
        <v>50</v>
      </c>
      <c r="C5" s="10" t="s">
        <v>51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s="2" customFormat="1" ht="16" x14ac:dyDescent="0.2">
      <c r="A6" s="229" t="s">
        <v>52</v>
      </c>
      <c r="B6" s="230"/>
      <c r="C6" s="23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s="2" customFormat="1" x14ac:dyDescent="0.15">
      <c r="A7" s="11" t="s">
        <v>53</v>
      </c>
      <c r="B7" s="170"/>
      <c r="C7" s="171">
        <v>5163</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s="2" customFormat="1" x14ac:dyDescent="0.15">
      <c r="A8" s="11" t="s">
        <v>54</v>
      </c>
      <c r="B8" s="170"/>
      <c r="C8" s="171">
        <v>5615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s="2" customFormat="1" x14ac:dyDescent="0.15">
      <c r="A9" s="11" t="s">
        <v>55</v>
      </c>
      <c r="B9" s="171"/>
      <c r="C9" s="171">
        <v>1025</v>
      </c>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s="2" customFormat="1" ht="16" x14ac:dyDescent="0.2">
      <c r="A10" s="229" t="s">
        <v>56</v>
      </c>
      <c r="B10" s="230"/>
      <c r="C10" s="231"/>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s="2" customFormat="1" x14ac:dyDescent="0.15">
      <c r="A11" s="11" t="s">
        <v>57</v>
      </c>
      <c r="B11" s="171"/>
      <c r="C11" s="171">
        <v>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s="2" customFormat="1" x14ac:dyDescent="0.15">
      <c r="A12" s="11" t="s">
        <v>58</v>
      </c>
      <c r="B12" s="171"/>
      <c r="C12" s="171">
        <v>125</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s="2" customFormat="1" x14ac:dyDescent="0.15">
      <c r="A13" s="11" t="s">
        <v>59</v>
      </c>
      <c r="B13" s="171"/>
      <c r="C13" s="171">
        <v>25</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s="2" customFormat="1" ht="16" x14ac:dyDescent="0.2">
      <c r="A14" s="229" t="s">
        <v>60</v>
      </c>
      <c r="B14" s="230"/>
      <c r="C14" s="231"/>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s="2" customFormat="1" x14ac:dyDescent="0.15">
      <c r="A15" s="11" t="s">
        <v>61</v>
      </c>
      <c r="B15" s="171">
        <v>0</v>
      </c>
      <c r="C15" s="171">
        <v>0</v>
      </c>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s="2" customFormat="1" x14ac:dyDescent="0.15">
      <c r="A16" s="11" t="s">
        <v>62</v>
      </c>
      <c r="B16" s="171"/>
      <c r="C16" s="171">
        <v>15</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47" x14ac:dyDescent="0.15">
      <c r="A17" s="11" t="s">
        <v>63</v>
      </c>
      <c r="B17" s="171">
        <v>8589</v>
      </c>
      <c r="C17" s="171">
        <v>69</v>
      </c>
      <c r="AL17" s="2"/>
      <c r="AM17" s="2"/>
      <c r="AN17" s="2"/>
      <c r="AO17" s="2"/>
      <c r="AP17" s="2"/>
      <c r="AQ17" s="2"/>
      <c r="AR17" s="2"/>
      <c r="AS17" s="2"/>
      <c r="AT17" s="2"/>
      <c r="AU17" s="2"/>
    </row>
    <row r="18" spans="1:47" x14ac:dyDescent="0.15">
      <c r="A18" s="15" t="s">
        <v>64</v>
      </c>
      <c r="B18" s="164">
        <f>SUM(B7:B17)</f>
        <v>8589</v>
      </c>
      <c r="C18" s="164">
        <f>IF(C7,SUM(C7:C17),"")</f>
        <v>12037</v>
      </c>
      <c r="AL18" s="2"/>
      <c r="AM18" s="2"/>
      <c r="AN18" s="2"/>
      <c r="AO18" s="2"/>
      <c r="AP18" s="2"/>
      <c r="AQ18" s="2"/>
      <c r="AR18" s="2"/>
      <c r="AS18" s="2"/>
      <c r="AT18" s="2"/>
      <c r="AU18" s="2"/>
    </row>
    <row r="19" spans="1:47" x14ac:dyDescent="0.15">
      <c r="A19" s="12"/>
      <c r="B19" s="12"/>
      <c r="C19" s="13"/>
      <c r="AL19" s="2"/>
      <c r="AM19" s="2"/>
      <c r="AN19" s="2"/>
      <c r="AO19" s="2"/>
      <c r="AP19" s="2"/>
      <c r="AQ19" s="2"/>
      <c r="AR19" s="2"/>
      <c r="AS19" s="2"/>
      <c r="AT19" s="2"/>
      <c r="AU19" s="2"/>
    </row>
    <row r="20" spans="1:47" ht="16" x14ac:dyDescent="0.2">
      <c r="A20" s="229" t="s">
        <v>65</v>
      </c>
      <c r="B20" s="230"/>
      <c r="C20" s="231"/>
      <c r="AL20" s="2"/>
      <c r="AM20" s="2"/>
      <c r="AN20" s="2"/>
      <c r="AO20" s="2"/>
      <c r="AP20" s="2"/>
      <c r="AQ20" s="2"/>
      <c r="AR20" s="2"/>
      <c r="AS20" s="2"/>
      <c r="AT20" s="2"/>
      <c r="AU20" s="2"/>
    </row>
    <row r="21" spans="1:47" x14ac:dyDescent="0.15">
      <c r="A21" s="14" t="s">
        <v>66</v>
      </c>
      <c r="B21" s="236">
        <v>3.46</v>
      </c>
      <c r="C21" s="237"/>
      <c r="AL21" s="2"/>
      <c r="AM21" s="2"/>
      <c r="AN21" s="2"/>
      <c r="AO21" s="2"/>
      <c r="AP21" s="2"/>
      <c r="AQ21" s="2"/>
      <c r="AR21" s="2"/>
      <c r="AS21" s="2"/>
      <c r="AT21" s="2"/>
      <c r="AU21" s="2"/>
    </row>
    <row r="22" spans="1:47" x14ac:dyDescent="0.15">
      <c r="A22" s="11" t="s">
        <v>67</v>
      </c>
      <c r="B22" s="238">
        <v>5442</v>
      </c>
      <c r="C22" s="239"/>
      <c r="AL22" s="2"/>
      <c r="AM22" s="2"/>
      <c r="AN22" s="2"/>
      <c r="AO22" s="2"/>
      <c r="AP22" s="2"/>
      <c r="AQ22" s="2"/>
      <c r="AR22" s="2"/>
      <c r="AS22" s="2"/>
      <c r="AT22" s="2"/>
      <c r="AU22" s="2"/>
    </row>
    <row r="23" spans="1:47" x14ac:dyDescent="0.15">
      <c r="A23" s="11" t="s">
        <v>188</v>
      </c>
      <c r="B23" s="236">
        <v>18832</v>
      </c>
      <c r="C23" s="237"/>
      <c r="AL23" s="2"/>
      <c r="AM23" s="2"/>
      <c r="AN23" s="2"/>
      <c r="AO23" s="2"/>
      <c r="AP23" s="2"/>
      <c r="AQ23" s="2"/>
      <c r="AR23" s="2"/>
      <c r="AS23" s="2"/>
      <c r="AT23" s="2"/>
      <c r="AU23" s="2"/>
    </row>
    <row r="24" spans="1:47" x14ac:dyDescent="0.15">
      <c r="A24" s="11" t="s">
        <v>68</v>
      </c>
      <c r="B24" s="234"/>
      <c r="C24" s="235"/>
      <c r="AL24" s="2"/>
      <c r="AM24" s="2"/>
      <c r="AN24" s="2"/>
      <c r="AO24" s="2"/>
      <c r="AP24" s="2"/>
      <c r="AQ24" s="2"/>
      <c r="AR24" s="2"/>
      <c r="AS24" s="2"/>
      <c r="AT24" s="2"/>
      <c r="AU24" s="2"/>
    </row>
    <row r="25" spans="1:47" hidden="1" x14ac:dyDescent="0.15">
      <c r="A25" s="12"/>
      <c r="B25" s="234" t="str">
        <f>IF(C19,+C19-C16,"")</f>
        <v/>
      </c>
      <c r="C25" s="235"/>
      <c r="AL25" s="2"/>
      <c r="AM25" s="2"/>
      <c r="AN25" s="2"/>
      <c r="AO25" s="2"/>
      <c r="AP25" s="2"/>
      <c r="AQ25" s="2"/>
      <c r="AR25" s="2"/>
      <c r="AS25" s="2"/>
      <c r="AT25" s="2"/>
      <c r="AU25" s="2"/>
    </row>
    <row r="26" spans="1:47" ht="16" x14ac:dyDescent="0.2">
      <c r="A26" s="229" t="s">
        <v>69</v>
      </c>
      <c r="B26" s="230"/>
      <c r="C26" s="231"/>
      <c r="AL26" s="2"/>
      <c r="AM26" s="2"/>
      <c r="AN26" s="2"/>
      <c r="AO26" s="2"/>
      <c r="AP26" s="2"/>
      <c r="AQ26" s="2"/>
      <c r="AR26" s="2"/>
      <c r="AS26" s="2"/>
      <c r="AT26" s="2"/>
      <c r="AU26" s="2"/>
    </row>
    <row r="27" spans="1:47" x14ac:dyDescent="0.15">
      <c r="A27" s="11" t="s">
        <v>70</v>
      </c>
      <c r="B27" s="234" t="str">
        <f>IF(C21,+C21-C18,"")</f>
        <v/>
      </c>
      <c r="C27" s="235"/>
      <c r="AL27" s="2"/>
      <c r="AM27" s="2"/>
      <c r="AN27" s="2"/>
      <c r="AO27" s="2"/>
      <c r="AP27" s="2"/>
      <c r="AQ27" s="2"/>
      <c r="AR27" s="2"/>
      <c r="AS27" s="2"/>
      <c r="AT27" s="2"/>
      <c r="AU27" s="2"/>
    </row>
    <row r="28" spans="1:47" x14ac:dyDescent="0.15">
      <c r="A28" s="11" t="s">
        <v>71</v>
      </c>
      <c r="B28" s="234" t="str">
        <f>IF(C22,+C22-C19,"")</f>
        <v/>
      </c>
      <c r="C28" s="235"/>
      <c r="AL28" s="2"/>
      <c r="AM28" s="2"/>
      <c r="AN28" s="2"/>
      <c r="AO28" s="2"/>
      <c r="AP28" s="2"/>
      <c r="AQ28" s="2"/>
      <c r="AR28" s="2"/>
      <c r="AS28" s="2"/>
      <c r="AT28" s="2"/>
      <c r="AU28" s="2"/>
    </row>
    <row r="29" spans="1:47" x14ac:dyDescent="0.15">
      <c r="A29" s="11" t="s">
        <v>72</v>
      </c>
      <c r="B29" s="234" t="str">
        <f>IF(C24,+C24-C20,"")</f>
        <v/>
      </c>
      <c r="C29" s="235"/>
      <c r="AL29" s="2"/>
      <c r="AM29" s="2"/>
      <c r="AN29" s="2"/>
      <c r="AO29" s="2"/>
      <c r="AP29" s="2"/>
      <c r="AQ29" s="2"/>
      <c r="AR29" s="2"/>
      <c r="AS29" s="2"/>
      <c r="AT29" s="2"/>
      <c r="AU29" s="2"/>
    </row>
    <row r="30" spans="1:47" x14ac:dyDescent="0.15">
      <c r="A30" s="11" t="s">
        <v>73</v>
      </c>
      <c r="B30" s="234" t="str">
        <f>IF(C25,+C25-C21,"")</f>
        <v/>
      </c>
      <c r="C30" s="235"/>
      <c r="AL30" s="2"/>
      <c r="AM30" s="2"/>
      <c r="AN30" s="2"/>
      <c r="AO30" s="2"/>
      <c r="AP30" s="2"/>
      <c r="AQ30" s="2"/>
      <c r="AR30" s="2"/>
      <c r="AS30" s="2"/>
      <c r="AT30" s="2"/>
      <c r="AU30" s="2"/>
    </row>
    <row r="31" spans="1:47" x14ac:dyDescent="0.15">
      <c r="A31" s="11" t="s">
        <v>74</v>
      </c>
      <c r="B31" s="234" t="str">
        <f>IF(C26,+C26-C22,"")</f>
        <v/>
      </c>
      <c r="C31" s="235"/>
      <c r="AL31" s="2"/>
      <c r="AM31" s="2"/>
      <c r="AN31" s="2"/>
      <c r="AO31" s="2"/>
      <c r="AP31" s="2"/>
      <c r="AQ31" s="2"/>
      <c r="AR31" s="2"/>
      <c r="AS31" s="2"/>
      <c r="AT31" s="2"/>
      <c r="AU31" s="2"/>
    </row>
    <row r="32" spans="1:47" x14ac:dyDescent="0.15">
      <c r="A32" s="11" t="s">
        <v>75</v>
      </c>
      <c r="B32" s="234" t="str">
        <f t="shared" ref="B32:B33" si="0">IF(C27,+C27-C24,"")</f>
        <v/>
      </c>
      <c r="C32" s="235"/>
      <c r="AL32" s="2"/>
      <c r="AM32" s="2"/>
      <c r="AN32" s="2"/>
      <c r="AO32" s="2"/>
      <c r="AP32" s="2"/>
      <c r="AQ32" s="2"/>
      <c r="AR32" s="2"/>
      <c r="AS32" s="2"/>
      <c r="AT32" s="2"/>
      <c r="AU32" s="2"/>
    </row>
    <row r="33" spans="1:47" x14ac:dyDescent="0.15">
      <c r="A33" s="11" t="s">
        <v>76</v>
      </c>
      <c r="B33" s="234" t="str">
        <f t="shared" si="0"/>
        <v/>
      </c>
      <c r="C33" s="235"/>
      <c r="AL33" s="2"/>
      <c r="AM33" s="2"/>
      <c r="AN33" s="2"/>
      <c r="AO33" s="2"/>
      <c r="AP33" s="2"/>
      <c r="AQ33" s="2"/>
      <c r="AR33" s="2"/>
      <c r="AS33" s="2"/>
      <c r="AT33" s="2"/>
      <c r="AU33" s="2"/>
    </row>
    <row r="34" spans="1:47" s="6" customFormat="1" x14ac:dyDescent="0.15"/>
    <row r="35" spans="1:47" s="6" customFormat="1" x14ac:dyDescent="0.15"/>
    <row r="36" spans="1:47" s="6" customFormat="1" x14ac:dyDescent="0.15">
      <c r="A36" s="6" t="s">
        <v>169</v>
      </c>
      <c r="B36" s="6" t="s">
        <v>172</v>
      </c>
      <c r="C36" s="6">
        <f>SUM(3.22*44%)</f>
        <v>1.4168000000000001</v>
      </c>
    </row>
    <row r="37" spans="1:47" s="6" customFormat="1" x14ac:dyDescent="0.15">
      <c r="A37" s="6" t="s">
        <v>168</v>
      </c>
      <c r="B37" s="6" t="s">
        <v>173</v>
      </c>
      <c r="C37" s="6">
        <f>SUM(3.62*26%)</f>
        <v>0.94120000000000004</v>
      </c>
    </row>
    <row r="38" spans="1:47" s="6" customFormat="1" x14ac:dyDescent="0.15">
      <c r="A38" s="6" t="s">
        <v>170</v>
      </c>
      <c r="B38" s="6" t="s">
        <v>174</v>
      </c>
      <c r="C38" s="6">
        <f>SUM(3.37*28%)</f>
        <v>0.94360000000000011</v>
      </c>
    </row>
    <row r="39" spans="1:47" s="6" customFormat="1" x14ac:dyDescent="0.15">
      <c r="A39" s="6" t="s">
        <v>171</v>
      </c>
      <c r="B39" s="6" t="s">
        <v>175</v>
      </c>
      <c r="C39" s="6">
        <f>SUM(16*1%)</f>
        <v>0.16</v>
      </c>
    </row>
    <row r="40" spans="1:47" s="6" customFormat="1" x14ac:dyDescent="0.15">
      <c r="C40" s="163">
        <f>SUM(C36:C39)</f>
        <v>3.4616000000000002</v>
      </c>
    </row>
    <row r="41" spans="1:47" s="6" customFormat="1" x14ac:dyDescent="0.15"/>
    <row r="42" spans="1:47" s="6" customFormat="1" x14ac:dyDescent="0.15"/>
    <row r="43" spans="1:47" s="6" customFormat="1" x14ac:dyDescent="0.15"/>
    <row r="44" spans="1:47" s="6" customFormat="1" x14ac:dyDescent="0.15"/>
    <row r="45" spans="1:47" s="6" customFormat="1" x14ac:dyDescent="0.15"/>
    <row r="46" spans="1:47" s="6" customFormat="1" x14ac:dyDescent="0.15"/>
    <row r="47" spans="1:47" s="6" customFormat="1" x14ac:dyDescent="0.15"/>
    <row r="48" spans="1:47" s="6" customFormat="1" x14ac:dyDescent="0.15"/>
    <row r="49" s="6" customFormat="1" x14ac:dyDescent="0.15"/>
    <row r="50" s="6" customFormat="1" x14ac:dyDescent="0.15"/>
    <row r="51" s="6" customFormat="1" x14ac:dyDescent="0.15"/>
    <row r="52" s="6" customFormat="1" x14ac:dyDescent="0.15"/>
    <row r="53" s="6" customFormat="1" x14ac:dyDescent="0.15"/>
    <row r="54" s="6" customFormat="1" x14ac:dyDescent="0.15"/>
    <row r="55" s="6" customFormat="1" x14ac:dyDescent="0.15"/>
    <row r="56" s="6" customFormat="1" x14ac:dyDescent="0.15"/>
    <row r="57" s="6" customFormat="1" x14ac:dyDescent="0.15"/>
    <row r="58" s="6" customFormat="1" x14ac:dyDescent="0.15"/>
    <row r="59" s="6" customFormat="1" x14ac:dyDescent="0.15"/>
    <row r="60" s="6" customFormat="1" x14ac:dyDescent="0.15"/>
    <row r="61" s="6" customFormat="1" x14ac:dyDescent="0.15"/>
    <row r="62" s="6" customFormat="1" x14ac:dyDescent="0.15"/>
    <row r="63" s="6" customFormat="1" x14ac:dyDescent="0.15"/>
    <row r="64" s="6" customFormat="1" x14ac:dyDescent="0.15"/>
    <row r="65" s="6" customFormat="1" x14ac:dyDescent="0.15"/>
    <row r="66" s="6" customFormat="1" x14ac:dyDescent="0.15"/>
    <row r="67" s="6" customFormat="1" x14ac:dyDescent="0.15"/>
    <row r="68" s="6" customFormat="1" x14ac:dyDescent="0.15"/>
    <row r="69" s="6" customFormat="1" x14ac:dyDescent="0.15"/>
    <row r="70" s="6" customFormat="1" x14ac:dyDescent="0.15"/>
    <row r="71" s="6" customFormat="1" x14ac:dyDescent="0.15"/>
    <row r="72" s="6" customFormat="1" x14ac:dyDescent="0.15"/>
    <row r="73" s="6" customFormat="1" x14ac:dyDescent="0.15"/>
    <row r="74" s="6" customFormat="1" x14ac:dyDescent="0.15"/>
    <row r="75" s="6" customFormat="1" x14ac:dyDescent="0.15"/>
    <row r="76" s="6" customFormat="1" x14ac:dyDescent="0.15"/>
    <row r="77" s="6" customFormat="1" x14ac:dyDescent="0.15"/>
    <row r="78" s="6" customFormat="1" x14ac:dyDescent="0.15"/>
    <row r="79" s="6" customFormat="1" x14ac:dyDescent="0.15"/>
    <row r="80" s="6" customFormat="1" x14ac:dyDescent="0.15"/>
    <row r="81" s="6" customFormat="1" x14ac:dyDescent="0.15"/>
    <row r="82" s="6" customFormat="1" x14ac:dyDescent="0.15"/>
    <row r="83" s="6" customFormat="1" x14ac:dyDescent="0.15"/>
    <row r="84" s="6" customFormat="1" x14ac:dyDescent="0.15"/>
    <row r="85" s="6" customFormat="1" x14ac:dyDescent="0.15"/>
    <row r="86" s="6" customFormat="1" x14ac:dyDescent="0.15"/>
    <row r="87" s="6" customFormat="1" x14ac:dyDescent="0.15"/>
    <row r="88" s="6" customFormat="1" x14ac:dyDescent="0.15"/>
    <row r="89" s="6" customFormat="1" x14ac:dyDescent="0.15"/>
    <row r="90" s="6" customFormat="1" x14ac:dyDescent="0.15"/>
    <row r="91" s="6" customFormat="1" x14ac:dyDescent="0.15"/>
    <row r="92" s="6" customFormat="1" x14ac:dyDescent="0.15"/>
    <row r="93" s="6" customFormat="1" x14ac:dyDescent="0.15"/>
    <row r="94" s="6" customFormat="1" x14ac:dyDescent="0.15"/>
    <row r="95" s="6" customFormat="1" x14ac:dyDescent="0.15"/>
    <row r="96" s="6" customFormat="1" x14ac:dyDescent="0.15"/>
    <row r="97" s="6" customFormat="1" x14ac:dyDescent="0.15"/>
    <row r="98" s="6" customFormat="1" x14ac:dyDescent="0.15"/>
    <row r="99" s="6" customFormat="1" x14ac:dyDescent="0.15"/>
    <row r="100" s="6" customFormat="1" x14ac:dyDescent="0.15"/>
    <row r="101" s="6" customFormat="1" x14ac:dyDescent="0.15"/>
    <row r="102" s="6" customFormat="1" x14ac:dyDescent="0.15"/>
    <row r="103" s="6" customFormat="1" x14ac:dyDescent="0.15"/>
    <row r="104" s="6" customFormat="1" x14ac:dyDescent="0.15"/>
    <row r="105" s="6" customFormat="1" x14ac:dyDescent="0.15"/>
    <row r="106" s="6" customFormat="1" x14ac:dyDescent="0.15"/>
    <row r="107" s="6" customFormat="1" x14ac:dyDescent="0.15"/>
    <row r="108" s="6" customFormat="1" x14ac:dyDescent="0.15"/>
    <row r="109" s="6" customFormat="1" x14ac:dyDescent="0.15"/>
    <row r="110" s="6" customFormat="1" x14ac:dyDescent="0.15"/>
    <row r="111" s="6" customFormat="1" x14ac:dyDescent="0.15"/>
    <row r="112" s="6" customFormat="1" x14ac:dyDescent="0.15"/>
    <row r="113" s="6" customFormat="1" x14ac:dyDescent="0.15"/>
    <row r="114" s="6" customFormat="1" x14ac:dyDescent="0.15"/>
    <row r="115" s="6" customFormat="1" x14ac:dyDescent="0.15"/>
    <row r="116" s="6" customFormat="1" x14ac:dyDescent="0.15"/>
    <row r="117" s="6" customFormat="1" x14ac:dyDescent="0.15"/>
    <row r="118" s="6" customFormat="1" x14ac:dyDescent="0.15"/>
    <row r="119" s="6" customFormat="1" x14ac:dyDescent="0.15"/>
    <row r="120" s="6" customFormat="1" x14ac:dyDescent="0.15"/>
    <row r="121" s="6" customFormat="1" x14ac:dyDescent="0.15"/>
    <row r="122" s="6" customFormat="1" x14ac:dyDescent="0.15"/>
    <row r="123" s="6" customFormat="1" x14ac:dyDescent="0.15"/>
    <row r="124" s="6" customFormat="1" x14ac:dyDescent="0.15"/>
    <row r="125" s="6" customFormat="1" x14ac:dyDescent="0.15"/>
    <row r="126" s="6" customFormat="1" x14ac:dyDescent="0.15"/>
    <row r="127" s="6" customFormat="1" x14ac:dyDescent="0.15"/>
    <row r="128" s="6" customFormat="1" x14ac:dyDescent="0.15"/>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row r="138" s="6" customFormat="1" x14ac:dyDescent="0.15"/>
    <row r="139" s="6" customFormat="1" x14ac:dyDescent="0.15"/>
    <row r="140" s="6" customFormat="1" x14ac:dyDescent="0.15"/>
    <row r="141" s="6" customFormat="1" x14ac:dyDescent="0.15"/>
    <row r="142" s="6" customFormat="1" x14ac:dyDescent="0.15"/>
    <row r="143" s="6" customFormat="1" x14ac:dyDescent="0.15"/>
    <row r="144" s="6" customFormat="1" x14ac:dyDescent="0.15"/>
    <row r="145" s="6" customFormat="1" x14ac:dyDescent="0.15"/>
    <row r="146" s="6" customFormat="1" x14ac:dyDescent="0.15"/>
    <row r="147" s="6" customFormat="1" x14ac:dyDescent="0.15"/>
    <row r="148" s="6" customFormat="1" x14ac:dyDescent="0.15"/>
    <row r="149" s="6" customFormat="1" x14ac:dyDescent="0.15"/>
    <row r="150" s="6" customFormat="1" x14ac:dyDescent="0.15"/>
    <row r="151" s="6" customFormat="1" x14ac:dyDescent="0.15"/>
    <row r="152" s="6" customFormat="1" x14ac:dyDescent="0.15"/>
    <row r="153" s="6" customFormat="1" x14ac:dyDescent="0.15"/>
    <row r="154" s="6" customFormat="1" x14ac:dyDescent="0.15"/>
    <row r="155" s="6" customFormat="1" x14ac:dyDescent="0.15"/>
    <row r="156" s="6" customFormat="1" x14ac:dyDescent="0.15"/>
    <row r="157" s="6" customFormat="1" x14ac:dyDescent="0.15"/>
    <row r="158" s="6" customFormat="1" x14ac:dyDescent="0.15"/>
    <row r="159" s="6" customFormat="1" x14ac:dyDescent="0.15"/>
    <row r="160" s="6" customFormat="1" x14ac:dyDescent="0.15"/>
    <row r="161" s="6" customFormat="1" x14ac:dyDescent="0.15"/>
    <row r="162" s="6" customFormat="1" x14ac:dyDescent="0.15"/>
    <row r="163" s="6" customFormat="1" x14ac:dyDescent="0.15"/>
    <row r="164" s="6" customFormat="1" x14ac:dyDescent="0.15"/>
    <row r="165" s="6" customFormat="1" x14ac:dyDescent="0.15"/>
    <row r="166" s="6" customFormat="1" x14ac:dyDescent="0.15"/>
    <row r="167" s="6" customFormat="1" x14ac:dyDescent="0.15"/>
    <row r="168" s="6" customFormat="1" x14ac:dyDescent="0.15"/>
    <row r="169" s="6" customFormat="1" x14ac:dyDescent="0.15"/>
    <row r="170" s="6" customFormat="1" x14ac:dyDescent="0.15"/>
    <row r="171" s="6" customFormat="1" x14ac:dyDescent="0.15"/>
    <row r="172" s="6" customFormat="1" x14ac:dyDescent="0.15"/>
    <row r="173" s="6" customFormat="1" x14ac:dyDescent="0.15"/>
    <row r="174" s="6" customFormat="1" x14ac:dyDescent="0.15"/>
    <row r="175" s="6" customFormat="1" x14ac:dyDescent="0.15"/>
    <row r="176" s="6" customFormat="1" x14ac:dyDescent="0.15"/>
    <row r="177" s="6" customFormat="1" x14ac:dyDescent="0.15"/>
    <row r="178" s="6" customFormat="1" x14ac:dyDescent="0.15"/>
    <row r="179" s="6" customFormat="1" x14ac:dyDescent="0.15"/>
    <row r="180" s="6" customFormat="1" x14ac:dyDescent="0.15"/>
  </sheetData>
  <mergeCells count="20">
    <mergeCell ref="B33:C33"/>
    <mergeCell ref="A20:C20"/>
    <mergeCell ref="A26:C26"/>
    <mergeCell ref="B21:C21"/>
    <mergeCell ref="B22:C22"/>
    <mergeCell ref="B24:C24"/>
    <mergeCell ref="B27:C27"/>
    <mergeCell ref="B25:C25"/>
    <mergeCell ref="B28:C28"/>
    <mergeCell ref="B29:C29"/>
    <mergeCell ref="B30:C30"/>
    <mergeCell ref="B31:C31"/>
    <mergeCell ref="B32:C32"/>
    <mergeCell ref="B23:C23"/>
    <mergeCell ref="A14:C14"/>
    <mergeCell ref="A1:C1"/>
    <mergeCell ref="A2:C2"/>
    <mergeCell ref="A3:C3"/>
    <mergeCell ref="A6:C6"/>
    <mergeCell ref="A10:C10"/>
  </mergeCells>
  <printOptions horizontalCentered="1"/>
  <pageMargins left="0.7" right="0.7" top="0.75" bottom="0.75" header="0.3" footer="0.3"/>
  <pageSetup orientation="portrait"/>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X294"/>
  <sheetViews>
    <sheetView workbookViewId="0">
      <selection sqref="A1:G1"/>
    </sheetView>
  </sheetViews>
  <sheetFormatPr baseColWidth="10" defaultColWidth="8.83203125" defaultRowHeight="13" x14ac:dyDescent="0.15"/>
  <cols>
    <col min="1" max="1" width="3.5" style="2" customWidth="1"/>
    <col min="2" max="2" width="24" style="2" customWidth="1"/>
    <col min="3" max="7" width="12.83203125" style="2" customWidth="1"/>
    <col min="8" max="8" width="4.6640625" style="6" customWidth="1"/>
    <col min="9" max="50" width="8.83203125" style="6"/>
    <col min="51" max="16384" width="8.83203125" style="2"/>
  </cols>
  <sheetData>
    <row r="1" spans="1:38" s="2" customFormat="1" ht="33" x14ac:dyDescent="0.35">
      <c r="A1" s="232" t="s">
        <v>101</v>
      </c>
      <c r="B1" s="232"/>
      <c r="C1" s="232"/>
      <c r="D1" s="232"/>
      <c r="E1" s="232"/>
      <c r="F1" s="232"/>
      <c r="G1" s="232"/>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s="2" customFormat="1" ht="23" x14ac:dyDescent="0.25">
      <c r="A2" s="241" t="s">
        <v>0</v>
      </c>
      <c r="B2" s="241"/>
      <c r="C2" s="241"/>
      <c r="D2" s="241"/>
      <c r="E2" s="241"/>
      <c r="F2" s="241"/>
      <c r="G2" s="241"/>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8" s="2" customFormat="1" x14ac:dyDescent="0.15">
      <c r="A3" s="31"/>
      <c r="B3" s="31"/>
      <c r="C3" s="31"/>
      <c r="D3" s="31"/>
      <c r="E3" s="31"/>
      <c r="F3" s="31"/>
      <c r="G3" s="31"/>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row>
    <row r="4" spans="1:38" s="2" customFormat="1" ht="16" x14ac:dyDescent="0.2">
      <c r="A4" s="32"/>
      <c r="B4" s="33"/>
      <c r="C4" s="48">
        <v>2013</v>
      </c>
      <c r="D4" s="49">
        <f>C4+1</f>
        <v>2014</v>
      </c>
      <c r="E4" s="49">
        <f>D4+1</f>
        <v>2015</v>
      </c>
      <c r="F4" s="49">
        <f>E4+1</f>
        <v>2016</v>
      </c>
      <c r="G4" s="49">
        <f>F4+1</f>
        <v>2017</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38" s="2" customFormat="1" ht="16" x14ac:dyDescent="0.2">
      <c r="A5" s="210" t="s">
        <v>102</v>
      </c>
      <c r="B5" s="211"/>
      <c r="C5" s="211"/>
      <c r="D5" s="211"/>
      <c r="E5" s="211"/>
      <c r="F5" s="211"/>
      <c r="G5" s="21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1:38" s="2" customFormat="1" ht="16" x14ac:dyDescent="0.2">
      <c r="A6" s="32" t="s">
        <v>103</v>
      </c>
      <c r="B6" s="33"/>
      <c r="C6" s="34"/>
      <c r="D6" s="34"/>
      <c r="E6" s="34"/>
      <c r="F6" s="34"/>
      <c r="G6" s="34"/>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s="2" customFormat="1" ht="16" x14ac:dyDescent="0.2">
      <c r="A7" s="32" t="s">
        <v>104</v>
      </c>
      <c r="B7" s="33"/>
      <c r="C7" s="34"/>
      <c r="D7" s="34"/>
      <c r="E7" s="34"/>
      <c r="F7" s="34"/>
      <c r="G7" s="34"/>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row>
    <row r="8" spans="1:38" s="2" customFormat="1" ht="16" x14ac:dyDescent="0.2">
      <c r="A8" s="32" t="s">
        <v>105</v>
      </c>
      <c r="B8" s="33"/>
      <c r="C8" s="35" t="str">
        <f>IF(OR(C6&lt;&gt;0,C7),C6-C7,"")</f>
        <v/>
      </c>
      <c r="D8" s="35" t="str">
        <f>IF(OR(D6&lt;&gt;0,D7),D6-D7,"")</f>
        <v/>
      </c>
      <c r="E8" s="35" t="str">
        <f>IF(OR(E6&lt;&gt;0,E7),E6-E7,"")</f>
        <v/>
      </c>
      <c r="F8" s="35" t="str">
        <f>IF(OR(F6&lt;&gt;0,F7),F6-F7,"")</f>
        <v/>
      </c>
      <c r="G8" s="35" t="str">
        <f>IF(OR(G6&lt;&gt;0,G7),G6-G7,"")</f>
        <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row>
    <row r="9" spans="1:38" s="2" customFormat="1" ht="17" thickBot="1" x14ac:dyDescent="0.25">
      <c r="A9" s="36" t="s">
        <v>106</v>
      </c>
      <c r="B9" s="37"/>
      <c r="C9" s="38"/>
      <c r="D9" s="38"/>
      <c r="E9" s="38"/>
      <c r="F9" s="38"/>
      <c r="G9" s="38"/>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38" s="2" customFormat="1" ht="18" thickTop="1" thickBot="1" x14ac:dyDescent="0.25">
      <c r="A10" s="242" t="s">
        <v>107</v>
      </c>
      <c r="B10" s="243"/>
      <c r="C10" s="39" t="str">
        <f>IF(OR(SUM(C8)&lt;&gt;0,C9),C8-C9,"")</f>
        <v/>
      </c>
      <c r="D10" s="39" t="str">
        <f>IF(OR(SUM(D8)&lt;&gt;0,D9),D8-D9,"")</f>
        <v/>
      </c>
      <c r="E10" s="39" t="str">
        <f>IF(OR(SUM(E8)&lt;&gt;0,E9),E8-E9,"")</f>
        <v/>
      </c>
      <c r="F10" s="39" t="str">
        <f>IF(OR(SUM(F8)&lt;&gt;0,F9),F8-F9,"")</f>
        <v/>
      </c>
      <c r="G10" s="39" t="str">
        <f>IF(OR(SUM(G8)&lt;&gt;0,G9),G8-G9,"")</f>
        <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s="2" customFormat="1" ht="16" x14ac:dyDescent="0.2">
      <c r="A11" s="244" t="s">
        <v>108</v>
      </c>
      <c r="B11" s="245"/>
      <c r="C11" s="245"/>
      <c r="D11" s="245"/>
      <c r="E11" s="245"/>
      <c r="F11" s="245"/>
      <c r="G11" s="24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row>
    <row r="12" spans="1:38" s="2" customFormat="1" ht="16" x14ac:dyDescent="0.2">
      <c r="A12" s="32" t="s">
        <v>109</v>
      </c>
      <c r="B12" s="33"/>
      <c r="C12" s="34"/>
      <c r="D12" s="34"/>
      <c r="E12" s="34"/>
      <c r="F12" s="34"/>
      <c r="G12" s="34"/>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s="2" customFormat="1" ht="16" x14ac:dyDescent="0.2">
      <c r="A13" s="32" t="s">
        <v>110</v>
      </c>
      <c r="B13" s="33"/>
      <c r="C13" s="34"/>
      <c r="D13" s="34"/>
      <c r="E13" s="34"/>
      <c r="F13" s="34"/>
      <c r="G13" s="34"/>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38" s="2" customFormat="1" ht="17" thickBot="1" x14ac:dyDescent="0.25">
      <c r="A14" s="36" t="s">
        <v>111</v>
      </c>
      <c r="B14" s="37"/>
      <c r="C14" s="38"/>
      <c r="D14" s="38"/>
      <c r="E14" s="38"/>
      <c r="F14" s="38"/>
      <c r="G14" s="38"/>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s="2" customFormat="1" ht="18" thickTop="1" thickBot="1" x14ac:dyDescent="0.25">
      <c r="A15" s="242" t="s">
        <v>112</v>
      </c>
      <c r="B15" s="243"/>
      <c r="C15" s="39" t="str">
        <f>IF(SUM(C12:C14),SUM(C12:C14),"")</f>
        <v/>
      </c>
      <c r="D15" s="39" t="str">
        <f>IF(SUM(D12:D14),SUM(D12:D14),"")</f>
        <v/>
      </c>
      <c r="E15" s="39" t="str">
        <f>IF(SUM(E12:E14),SUM(E12:E14),"")</f>
        <v/>
      </c>
      <c r="F15" s="39" t="str">
        <f>IF(SUM(F12:F14),SUM(F12:F14),"")</f>
        <v/>
      </c>
      <c r="G15" s="39" t="str">
        <f>IF(SUM(G12:G14),SUM(G12:G14),"")</f>
        <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1:38" s="2" customFormat="1" ht="16" x14ac:dyDescent="0.2">
      <c r="A16" s="244" t="s">
        <v>113</v>
      </c>
      <c r="B16" s="245"/>
      <c r="C16" s="245"/>
      <c r="D16" s="245"/>
      <c r="E16" s="245"/>
      <c r="F16" s="245"/>
      <c r="G16" s="24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2" customFormat="1" ht="16" x14ac:dyDescent="0.2">
      <c r="A17" s="32" t="s">
        <v>79</v>
      </c>
      <c r="B17" s="33"/>
      <c r="C17" s="35" t="str">
        <f>C15</f>
        <v/>
      </c>
      <c r="D17" s="35" t="str">
        <f>D15</f>
        <v/>
      </c>
      <c r="E17" s="35" t="str">
        <f>E15</f>
        <v/>
      </c>
      <c r="F17" s="35" t="str">
        <f>F15</f>
        <v/>
      </c>
      <c r="G17" s="35" t="str">
        <f>G15</f>
        <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s="2" customFormat="1" ht="16" x14ac:dyDescent="0.2">
      <c r="A18" s="32" t="s">
        <v>114</v>
      </c>
      <c r="B18" s="33"/>
      <c r="C18" s="34"/>
      <c r="D18" s="34"/>
      <c r="E18" s="34"/>
      <c r="F18" s="34"/>
      <c r="G18" s="34"/>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spans="1:38" s="2" customFormat="1" ht="16" x14ac:dyDescent="0.2">
      <c r="A19" s="32" t="s">
        <v>80</v>
      </c>
      <c r="B19" s="33"/>
      <c r="C19" s="34"/>
      <c r="D19" s="34"/>
      <c r="E19" s="34"/>
      <c r="F19" s="34"/>
      <c r="G19" s="34"/>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s="2" customFormat="1" ht="17" thickBot="1" x14ac:dyDescent="0.25">
      <c r="A20" s="36" t="s">
        <v>81</v>
      </c>
      <c r="B20" s="37"/>
      <c r="C20" s="38"/>
      <c r="D20" s="38"/>
      <c r="E20" s="38"/>
      <c r="F20" s="38"/>
      <c r="G20" s="38"/>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row>
    <row r="21" spans="1:38" s="2" customFormat="1" ht="18" thickTop="1" thickBot="1" x14ac:dyDescent="0.25">
      <c r="A21" s="247" t="s">
        <v>82</v>
      </c>
      <c r="B21" s="248"/>
      <c r="C21" s="40" t="str">
        <f>IF(SUM(C17:C20),SUM(C17:C20),"")</f>
        <v/>
      </c>
      <c r="D21" s="40" t="str">
        <f>IF(SUM(D17:D20),SUM(D17:D20),"")</f>
        <v/>
      </c>
      <c r="E21" s="40" t="str">
        <f>IF(SUM(E17:E20),SUM(E17:E20),"")</f>
        <v/>
      </c>
      <c r="F21" s="40" t="str">
        <f>IF(SUM(F17:F20),SUM(F17:F20),"")</f>
        <v/>
      </c>
      <c r="G21" s="40" t="str">
        <f>IF(SUM(G17:G20),SUM(G17:G20),"")</f>
        <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38" s="2" customFormat="1" ht="17" thickBot="1" x14ac:dyDescent="0.25">
      <c r="A22" s="41" t="s">
        <v>115</v>
      </c>
      <c r="B22" s="42"/>
      <c r="C22" s="43"/>
      <c r="D22" s="43"/>
      <c r="E22" s="43"/>
      <c r="F22" s="43"/>
      <c r="G22" s="43"/>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8" s="2" customFormat="1" ht="18" thickTop="1" thickBot="1" x14ac:dyDescent="0.25">
      <c r="A23" s="247" t="s">
        <v>116</v>
      </c>
      <c r="B23" s="248"/>
      <c r="C23" s="40" t="str">
        <f>IF(SUM(C21:C22),SUM(C21:C22),"")</f>
        <v/>
      </c>
      <c r="D23" s="40" t="str">
        <f>IF(SUM(D21:D22),SUM(D21:D22),"")</f>
        <v/>
      </c>
      <c r="E23" s="40" t="str">
        <f>IF(SUM(E21:E22),SUM(E21:E22),"")</f>
        <v/>
      </c>
      <c r="F23" s="40" t="str">
        <f>IF(SUM(F21:F22),SUM(F21:F22),"")</f>
        <v/>
      </c>
      <c r="G23" s="40" t="str">
        <f>IF(SUM(G21:G22),SUM(G21:G22),"")</f>
        <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s="2" customFormat="1" ht="16" x14ac:dyDescent="0.2">
      <c r="A24" s="44" t="s">
        <v>89</v>
      </c>
      <c r="B24" s="45"/>
      <c r="C24" s="46"/>
      <c r="D24" s="46"/>
      <c r="E24" s="46"/>
      <c r="F24" s="46"/>
      <c r="G24" s="4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s="2" customFormat="1" ht="16" x14ac:dyDescent="0.2">
      <c r="A25" s="32" t="s">
        <v>90</v>
      </c>
      <c r="B25" s="33"/>
      <c r="C25" s="34"/>
      <c r="D25" s="34"/>
      <c r="E25" s="34"/>
      <c r="F25" s="34"/>
      <c r="G25" s="34"/>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38" s="2" customFormat="1" ht="17" thickBot="1" x14ac:dyDescent="0.25">
      <c r="A26" s="36" t="s">
        <v>117</v>
      </c>
      <c r="B26" s="37"/>
      <c r="C26" s="38"/>
      <c r="D26" s="38"/>
      <c r="E26" s="38"/>
      <c r="F26" s="38"/>
      <c r="G26" s="38"/>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38" s="2" customFormat="1" ht="18" thickTop="1" thickBot="1" x14ac:dyDescent="0.25">
      <c r="A27" s="247" t="s">
        <v>92</v>
      </c>
      <c r="B27" s="248"/>
      <c r="C27" s="40" t="str">
        <f>IF(SUM(C24:C26),SUM(C24:C26),"")</f>
        <v/>
      </c>
      <c r="D27" s="40" t="str">
        <f>IF(SUM(D24:D26),SUM(D24:D26),"")</f>
        <v/>
      </c>
      <c r="E27" s="40" t="str">
        <f>IF(SUM(E24:E26),SUM(E24:E26),"")</f>
        <v/>
      </c>
      <c r="F27" s="40" t="str">
        <f>IF(SUM(F24:F26),SUM(F24:F26),"")</f>
        <v/>
      </c>
      <c r="G27" s="40" t="str">
        <f>IF(SUM(G24:G26),SUM(G24:G26),"")</f>
        <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38" s="2" customFormat="1" ht="16" x14ac:dyDescent="0.2">
      <c r="A28" s="44" t="s">
        <v>118</v>
      </c>
      <c r="B28" s="45"/>
      <c r="C28" s="46"/>
      <c r="D28" s="46"/>
      <c r="E28" s="46"/>
      <c r="F28" s="46"/>
      <c r="G28" s="4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38" s="2" customFormat="1" ht="17" thickBot="1" x14ac:dyDescent="0.25">
      <c r="A29" s="36" t="s">
        <v>94</v>
      </c>
      <c r="B29" s="37"/>
      <c r="C29" s="38"/>
      <c r="D29" s="38"/>
      <c r="E29" s="38"/>
      <c r="F29" s="38"/>
      <c r="G29" s="38"/>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38" s="2" customFormat="1" ht="18" thickTop="1" thickBot="1" x14ac:dyDescent="0.25">
      <c r="A30" s="247" t="s">
        <v>95</v>
      </c>
      <c r="B30" s="248"/>
      <c r="C30" s="40" t="str">
        <f>IF(SUM(C28:C29),SUM(C28:C29),"")</f>
        <v/>
      </c>
      <c r="D30" s="40" t="str">
        <f>IF(SUM(D28:D29),SUM(D28:D29),"")</f>
        <v/>
      </c>
      <c r="E30" s="40" t="str">
        <f>IF(SUM(E28:E29),SUM(E28:E29),"")</f>
        <v/>
      </c>
      <c r="F30" s="40" t="str">
        <f>IF(SUM(F28:F29),SUM(F28:F29),"")</f>
        <v/>
      </c>
      <c r="G30" s="40" t="str">
        <f>IF(SUM(G28:G29),SUM(G28:G29),"")</f>
        <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38" s="2" customFormat="1" ht="16" x14ac:dyDescent="0.2">
      <c r="A31" s="44" t="s">
        <v>119</v>
      </c>
      <c r="B31" s="45"/>
      <c r="C31" s="47" t="str">
        <f>IF(OR(OR(SUM(C32)&lt;&gt;0,C30),C27),C32-C30-C27,"")</f>
        <v/>
      </c>
      <c r="D31" s="47" t="str">
        <f>IF(OR(OR(SUM(D32)&lt;&gt;0,D30),D27),D32-D30-D27,"")</f>
        <v/>
      </c>
      <c r="E31" s="47" t="str">
        <f>IF(OR(OR(SUM(E32)&lt;&gt;0,E30),E27),E32-E30-E27,"")</f>
        <v/>
      </c>
      <c r="F31" s="47" t="str">
        <f>IF(OR(OR(SUM(F32)&lt;&gt;0,F30),F27),F32-F30-F27,"")</f>
        <v/>
      </c>
      <c r="G31" s="47" t="str">
        <f>IF(OR(OR(SUM(G32)&lt;&gt;0,G30),G27),G32-G30-G27,"")</f>
        <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38" s="2" customFormat="1" ht="16" x14ac:dyDescent="0.2">
      <c r="A32" s="32" t="s">
        <v>120</v>
      </c>
      <c r="B32" s="33"/>
      <c r="C32" s="35" t="str">
        <f>C23</f>
        <v/>
      </c>
      <c r="D32" s="35" t="str">
        <f>D23</f>
        <v/>
      </c>
      <c r="E32" s="35" t="str">
        <f>E23</f>
        <v/>
      </c>
      <c r="F32" s="35" t="str">
        <f>F23</f>
        <v/>
      </c>
      <c r="G32" s="35" t="str">
        <f>G23</f>
        <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7" s="6" customFormat="1" x14ac:dyDescent="0.15"/>
    <row r="34" spans="1:7" s="6" customFormat="1" x14ac:dyDescent="0.15"/>
    <row r="35" spans="1:7" s="6" customFormat="1" ht="16" x14ac:dyDescent="0.15">
      <c r="A35" s="240"/>
      <c r="B35" s="240"/>
      <c r="C35" s="240"/>
      <c r="D35" s="240"/>
      <c r="E35" s="240"/>
      <c r="F35" s="240"/>
      <c r="G35" s="240"/>
    </row>
    <row r="36" spans="1:7" s="6" customFormat="1" x14ac:dyDescent="0.15"/>
    <row r="37" spans="1:7" s="6" customFormat="1" x14ac:dyDescent="0.15"/>
    <row r="38" spans="1:7" s="6" customFormat="1" x14ac:dyDescent="0.15"/>
    <row r="39" spans="1:7" s="6" customFormat="1" x14ac:dyDescent="0.15"/>
    <row r="40" spans="1:7" s="6" customFormat="1" x14ac:dyDescent="0.15"/>
    <row r="41" spans="1:7" s="6" customFormat="1" x14ac:dyDescent="0.15"/>
    <row r="42" spans="1:7" s="6" customFormat="1" x14ac:dyDescent="0.15"/>
    <row r="43" spans="1:7" s="6" customFormat="1" x14ac:dyDescent="0.15"/>
    <row r="44" spans="1:7" s="6" customFormat="1" x14ac:dyDescent="0.15"/>
    <row r="45" spans="1:7" s="6" customFormat="1" x14ac:dyDescent="0.15"/>
    <row r="46" spans="1:7" s="6" customFormat="1" x14ac:dyDescent="0.15"/>
    <row r="47" spans="1:7" s="6" customFormat="1" x14ac:dyDescent="0.15"/>
    <row r="48" spans="1:7" s="6" customFormat="1" x14ac:dyDescent="0.15"/>
    <row r="49" s="6" customFormat="1" x14ac:dyDescent="0.15"/>
    <row r="50" s="6" customFormat="1" x14ac:dyDescent="0.15"/>
    <row r="51" s="6" customFormat="1" x14ac:dyDescent="0.15"/>
    <row r="52" s="6" customFormat="1" x14ac:dyDescent="0.15"/>
    <row r="53" s="6" customFormat="1" x14ac:dyDescent="0.15"/>
    <row r="54" s="6" customFormat="1" x14ac:dyDescent="0.15"/>
    <row r="55" s="6" customFormat="1" x14ac:dyDescent="0.15"/>
    <row r="56" s="6" customFormat="1" x14ac:dyDescent="0.15"/>
    <row r="57" s="6" customFormat="1" x14ac:dyDescent="0.15"/>
    <row r="58" s="6" customFormat="1" x14ac:dyDescent="0.15"/>
    <row r="59" s="6" customFormat="1" x14ac:dyDescent="0.15"/>
    <row r="60" s="6" customFormat="1" x14ac:dyDescent="0.15"/>
    <row r="61" s="6" customFormat="1" x14ac:dyDescent="0.15"/>
    <row r="62" s="6" customFormat="1" x14ac:dyDescent="0.15"/>
    <row r="63" s="6" customFormat="1" x14ac:dyDescent="0.15"/>
    <row r="64" s="6" customFormat="1" x14ac:dyDescent="0.15"/>
    <row r="65" s="6" customFormat="1" x14ac:dyDescent="0.15"/>
    <row r="66" s="6" customFormat="1" x14ac:dyDescent="0.15"/>
    <row r="67" s="6" customFormat="1" x14ac:dyDescent="0.15"/>
    <row r="68" s="6" customFormat="1" x14ac:dyDescent="0.15"/>
    <row r="69" s="6" customFormat="1" x14ac:dyDescent="0.15"/>
    <row r="70" s="6" customFormat="1" x14ac:dyDescent="0.15"/>
    <row r="71" s="6" customFormat="1" x14ac:dyDescent="0.15"/>
    <row r="72" s="6" customFormat="1" x14ac:dyDescent="0.15"/>
    <row r="73" s="6" customFormat="1" x14ac:dyDescent="0.15"/>
    <row r="74" s="6" customFormat="1" x14ac:dyDescent="0.15"/>
    <row r="75" s="6" customFormat="1" x14ac:dyDescent="0.15"/>
    <row r="76" s="6" customFormat="1" x14ac:dyDescent="0.15"/>
    <row r="77" s="6" customFormat="1" x14ac:dyDescent="0.15"/>
    <row r="78" s="6" customFormat="1" x14ac:dyDescent="0.15"/>
    <row r="79" s="6" customFormat="1" x14ac:dyDescent="0.15"/>
    <row r="80" s="6" customFormat="1" x14ac:dyDescent="0.15"/>
    <row r="81" s="6" customFormat="1" x14ac:dyDescent="0.15"/>
    <row r="82" s="6" customFormat="1" x14ac:dyDescent="0.15"/>
    <row r="83" s="6" customFormat="1" x14ac:dyDescent="0.15"/>
    <row r="84" s="6" customFormat="1" x14ac:dyDescent="0.15"/>
    <row r="85" s="6" customFormat="1" x14ac:dyDescent="0.15"/>
    <row r="86" s="6" customFormat="1" x14ac:dyDescent="0.15"/>
    <row r="87" s="6" customFormat="1" x14ac:dyDescent="0.15"/>
    <row r="88" s="6" customFormat="1" x14ac:dyDescent="0.15"/>
    <row r="89" s="6" customFormat="1" x14ac:dyDescent="0.15"/>
    <row r="90" s="6" customFormat="1" x14ac:dyDescent="0.15"/>
    <row r="91" s="6" customFormat="1" x14ac:dyDescent="0.15"/>
    <row r="92" s="6" customFormat="1" x14ac:dyDescent="0.15"/>
    <row r="93" s="6" customFormat="1" x14ac:dyDescent="0.15"/>
    <row r="94" s="6" customFormat="1" x14ac:dyDescent="0.15"/>
    <row r="95" s="6" customFormat="1" x14ac:dyDescent="0.15"/>
    <row r="96" s="6" customFormat="1" x14ac:dyDescent="0.15"/>
    <row r="97" s="6" customFormat="1" x14ac:dyDescent="0.15"/>
    <row r="98" s="6" customFormat="1" x14ac:dyDescent="0.15"/>
    <row r="99" s="6" customFormat="1" x14ac:dyDescent="0.15"/>
    <row r="100" s="6" customFormat="1" x14ac:dyDescent="0.15"/>
    <row r="101" s="6" customFormat="1" x14ac:dyDescent="0.15"/>
    <row r="102" s="6" customFormat="1" x14ac:dyDescent="0.15"/>
    <row r="103" s="6" customFormat="1" x14ac:dyDescent="0.15"/>
    <row r="104" s="6" customFormat="1" x14ac:dyDescent="0.15"/>
    <row r="105" s="6" customFormat="1" x14ac:dyDescent="0.15"/>
    <row r="106" s="6" customFormat="1" x14ac:dyDescent="0.15"/>
    <row r="107" s="6" customFormat="1" x14ac:dyDescent="0.15"/>
    <row r="108" s="6" customFormat="1" x14ac:dyDescent="0.15"/>
    <row r="109" s="6" customFormat="1" x14ac:dyDescent="0.15"/>
    <row r="110" s="6" customFormat="1" x14ac:dyDescent="0.15"/>
    <row r="111" s="6" customFormat="1" x14ac:dyDescent="0.15"/>
    <row r="112" s="6" customFormat="1" x14ac:dyDescent="0.15"/>
    <row r="113" s="6" customFormat="1" x14ac:dyDescent="0.15"/>
    <row r="114" s="6" customFormat="1" x14ac:dyDescent="0.15"/>
    <row r="115" s="6" customFormat="1" x14ac:dyDescent="0.15"/>
    <row r="116" s="6" customFormat="1" x14ac:dyDescent="0.15"/>
    <row r="117" s="6" customFormat="1" x14ac:dyDescent="0.15"/>
    <row r="118" s="6" customFormat="1" x14ac:dyDescent="0.15"/>
    <row r="119" s="6" customFormat="1" x14ac:dyDescent="0.15"/>
    <row r="120" s="6" customFormat="1" x14ac:dyDescent="0.15"/>
    <row r="121" s="6" customFormat="1" x14ac:dyDescent="0.15"/>
    <row r="122" s="6" customFormat="1" x14ac:dyDescent="0.15"/>
    <row r="123" s="6" customFormat="1" x14ac:dyDescent="0.15"/>
    <row r="124" s="6" customFormat="1" x14ac:dyDescent="0.15"/>
    <row r="125" s="6" customFormat="1" x14ac:dyDescent="0.15"/>
    <row r="126" s="6" customFormat="1" x14ac:dyDescent="0.15"/>
    <row r="127" s="6" customFormat="1" x14ac:dyDescent="0.15"/>
    <row r="128" s="6" customFormat="1" x14ac:dyDescent="0.15"/>
    <row r="129" s="6" customFormat="1" x14ac:dyDescent="0.15"/>
    <row r="130" s="6" customFormat="1" x14ac:dyDescent="0.15"/>
    <row r="131" s="6" customFormat="1" x14ac:dyDescent="0.15"/>
    <row r="132" s="6" customFormat="1" x14ac:dyDescent="0.15"/>
    <row r="133" s="6" customFormat="1" x14ac:dyDescent="0.15"/>
    <row r="134" s="6" customFormat="1" x14ac:dyDescent="0.15"/>
    <row r="135" s="6" customFormat="1" x14ac:dyDescent="0.15"/>
    <row r="136" s="6" customFormat="1" x14ac:dyDescent="0.15"/>
    <row r="137" s="6" customFormat="1" x14ac:dyDescent="0.15"/>
    <row r="138" s="6" customFormat="1" x14ac:dyDescent="0.15"/>
    <row r="139" s="6" customFormat="1" x14ac:dyDescent="0.15"/>
    <row r="140" s="6" customFormat="1" x14ac:dyDescent="0.15"/>
    <row r="141" s="6" customFormat="1" x14ac:dyDescent="0.15"/>
    <row r="142" s="6" customFormat="1" x14ac:dyDescent="0.15"/>
    <row r="143" s="6" customFormat="1" x14ac:dyDescent="0.15"/>
    <row r="144" s="6" customFormat="1" x14ac:dyDescent="0.15"/>
    <row r="145" s="6" customFormat="1" x14ac:dyDescent="0.15"/>
    <row r="146" s="6" customFormat="1" x14ac:dyDescent="0.15"/>
    <row r="147" s="6" customFormat="1" x14ac:dyDescent="0.15"/>
    <row r="148" s="6" customFormat="1" x14ac:dyDescent="0.15"/>
    <row r="149" s="6" customFormat="1" x14ac:dyDescent="0.15"/>
    <row r="150" s="6" customFormat="1" x14ac:dyDescent="0.15"/>
    <row r="151" s="6" customFormat="1" x14ac:dyDescent="0.15"/>
    <row r="152" s="6" customFormat="1" x14ac:dyDescent="0.15"/>
    <row r="153" s="6" customFormat="1" x14ac:dyDescent="0.15"/>
    <row r="154" s="6" customFormat="1" x14ac:dyDescent="0.15"/>
    <row r="155" s="6" customFormat="1" x14ac:dyDescent="0.15"/>
    <row r="156" s="6" customFormat="1" x14ac:dyDescent="0.15"/>
    <row r="157" s="6" customFormat="1" x14ac:dyDescent="0.15"/>
    <row r="158" s="6" customFormat="1" x14ac:dyDescent="0.15"/>
    <row r="159" s="6" customFormat="1" x14ac:dyDescent="0.15"/>
    <row r="160" s="6" customFormat="1" x14ac:dyDescent="0.15"/>
    <row r="161" s="6" customFormat="1" x14ac:dyDescent="0.15"/>
    <row r="162" s="6" customFormat="1" x14ac:dyDescent="0.15"/>
    <row r="163" s="6" customFormat="1" x14ac:dyDescent="0.15"/>
    <row r="164" s="6" customFormat="1" x14ac:dyDescent="0.15"/>
    <row r="165" s="6" customFormat="1" x14ac:dyDescent="0.15"/>
    <row r="166" s="6" customFormat="1" x14ac:dyDescent="0.15"/>
    <row r="167" s="6" customFormat="1" x14ac:dyDescent="0.15"/>
    <row r="168" s="6" customFormat="1" x14ac:dyDescent="0.15"/>
    <row r="169" s="6" customFormat="1" x14ac:dyDescent="0.15"/>
    <row r="170" s="6" customFormat="1" x14ac:dyDescent="0.15"/>
    <row r="171" s="6" customFormat="1" x14ac:dyDescent="0.15"/>
    <row r="172" s="6" customFormat="1" x14ac:dyDescent="0.15"/>
    <row r="173" s="6" customFormat="1" x14ac:dyDescent="0.15"/>
    <row r="174" s="6" customFormat="1" x14ac:dyDescent="0.15"/>
    <row r="175" s="6" customFormat="1" x14ac:dyDescent="0.15"/>
    <row r="176" s="6" customFormat="1" x14ac:dyDescent="0.15"/>
    <row r="177" s="6" customFormat="1" x14ac:dyDescent="0.15"/>
    <row r="178" s="6" customFormat="1" x14ac:dyDescent="0.15"/>
    <row r="179" s="6" customFormat="1" x14ac:dyDescent="0.15"/>
    <row r="180" s="6" customFormat="1" x14ac:dyDescent="0.15"/>
    <row r="181" s="6" customFormat="1" x14ac:dyDescent="0.15"/>
    <row r="182" s="6" customFormat="1" x14ac:dyDescent="0.15"/>
    <row r="183" s="6" customFormat="1" x14ac:dyDescent="0.15"/>
    <row r="184" s="6" customFormat="1" x14ac:dyDescent="0.15"/>
    <row r="185" s="6" customFormat="1" x14ac:dyDescent="0.15"/>
    <row r="186" s="6" customFormat="1" x14ac:dyDescent="0.15"/>
    <row r="187" s="6" customFormat="1" x14ac:dyDescent="0.15"/>
    <row r="188" s="6" customFormat="1" x14ac:dyDescent="0.15"/>
    <row r="189" s="6" customFormat="1" x14ac:dyDescent="0.15"/>
    <row r="190" s="6" customFormat="1" x14ac:dyDescent="0.15"/>
    <row r="191" s="6" customFormat="1" x14ac:dyDescent="0.15"/>
    <row r="192" s="6" customFormat="1" x14ac:dyDescent="0.15"/>
    <row r="193" s="6" customFormat="1" x14ac:dyDescent="0.15"/>
    <row r="194" s="6" customFormat="1" x14ac:dyDescent="0.15"/>
    <row r="195" s="6" customFormat="1" x14ac:dyDescent="0.15"/>
    <row r="196" s="6" customFormat="1" x14ac:dyDescent="0.15"/>
    <row r="197" s="6" customFormat="1" x14ac:dyDescent="0.15"/>
    <row r="198" s="6" customFormat="1" x14ac:dyDescent="0.15"/>
    <row r="199" s="6" customFormat="1" x14ac:dyDescent="0.15"/>
    <row r="200" s="6" customFormat="1" x14ac:dyDescent="0.15"/>
    <row r="201" s="6" customFormat="1" x14ac:dyDescent="0.15"/>
    <row r="202" s="6" customFormat="1" x14ac:dyDescent="0.15"/>
    <row r="203" s="6" customFormat="1" x14ac:dyDescent="0.15"/>
    <row r="204" s="6" customFormat="1" x14ac:dyDescent="0.15"/>
    <row r="205" s="6" customFormat="1" x14ac:dyDescent="0.15"/>
    <row r="206" s="6" customFormat="1" x14ac:dyDescent="0.15"/>
    <row r="207" s="6" customFormat="1" x14ac:dyDescent="0.15"/>
    <row r="208" s="6" customFormat="1" x14ac:dyDescent="0.15"/>
    <row r="209" s="6" customFormat="1" x14ac:dyDescent="0.15"/>
    <row r="210" s="6" customFormat="1" x14ac:dyDescent="0.15"/>
    <row r="211" s="6" customFormat="1" x14ac:dyDescent="0.15"/>
    <row r="212" s="6" customFormat="1" x14ac:dyDescent="0.15"/>
    <row r="213" s="6" customFormat="1" x14ac:dyDescent="0.15"/>
    <row r="214" s="6" customFormat="1" x14ac:dyDescent="0.15"/>
    <row r="215" s="6" customFormat="1" x14ac:dyDescent="0.15"/>
    <row r="216" s="6" customFormat="1" x14ac:dyDescent="0.15"/>
    <row r="217" s="6" customFormat="1" x14ac:dyDescent="0.15"/>
    <row r="218" s="6" customFormat="1" x14ac:dyDescent="0.15"/>
    <row r="219" s="6" customFormat="1" x14ac:dyDescent="0.15"/>
    <row r="220" s="6" customFormat="1" x14ac:dyDescent="0.15"/>
    <row r="221" s="6" customFormat="1" x14ac:dyDescent="0.15"/>
    <row r="222" s="6" customFormat="1" x14ac:dyDescent="0.15"/>
    <row r="223" s="6" customFormat="1" x14ac:dyDescent="0.15"/>
    <row r="224" s="6" customFormat="1" x14ac:dyDescent="0.15"/>
    <row r="225" s="6" customFormat="1" x14ac:dyDescent="0.15"/>
    <row r="226" s="6" customFormat="1" x14ac:dyDescent="0.15"/>
    <row r="227" s="6" customFormat="1" x14ac:dyDescent="0.15"/>
    <row r="228" s="6" customFormat="1" x14ac:dyDescent="0.15"/>
    <row r="229" s="6" customFormat="1" x14ac:dyDescent="0.15"/>
    <row r="230" s="6" customFormat="1" x14ac:dyDescent="0.15"/>
    <row r="231" s="6" customFormat="1" x14ac:dyDescent="0.15"/>
    <row r="232" s="6" customFormat="1" x14ac:dyDescent="0.15"/>
    <row r="233" s="6" customFormat="1" x14ac:dyDescent="0.15"/>
    <row r="234" s="6" customFormat="1" x14ac:dyDescent="0.15"/>
    <row r="235" s="6" customFormat="1" x14ac:dyDescent="0.15"/>
    <row r="236" s="6" customFormat="1" x14ac:dyDescent="0.15"/>
    <row r="237" s="6" customFormat="1" x14ac:dyDescent="0.15"/>
    <row r="238" s="6" customFormat="1" x14ac:dyDescent="0.15"/>
    <row r="239" s="6" customFormat="1" x14ac:dyDescent="0.15"/>
    <row r="240" s="6" customFormat="1" x14ac:dyDescent="0.15"/>
    <row r="241" s="6" customFormat="1" x14ac:dyDescent="0.15"/>
    <row r="242" s="6" customFormat="1" x14ac:dyDescent="0.15"/>
    <row r="243" s="6" customFormat="1" x14ac:dyDescent="0.15"/>
    <row r="244" s="6" customFormat="1" x14ac:dyDescent="0.15"/>
    <row r="245" s="6" customFormat="1" x14ac:dyDescent="0.15"/>
    <row r="246" s="6" customFormat="1" x14ac:dyDescent="0.15"/>
    <row r="247" s="6" customFormat="1" x14ac:dyDescent="0.15"/>
    <row r="248" s="6" customFormat="1" x14ac:dyDescent="0.15"/>
    <row r="249" s="6" customFormat="1" x14ac:dyDescent="0.15"/>
    <row r="250" s="6" customFormat="1" x14ac:dyDescent="0.15"/>
    <row r="251" s="6" customFormat="1" x14ac:dyDescent="0.15"/>
    <row r="252" s="6" customFormat="1" x14ac:dyDescent="0.15"/>
    <row r="253" s="6" customFormat="1" x14ac:dyDescent="0.15"/>
    <row r="254" s="6" customFormat="1" x14ac:dyDescent="0.15"/>
    <row r="255" s="6" customFormat="1" x14ac:dyDescent="0.15"/>
    <row r="256" s="6" customFormat="1" x14ac:dyDescent="0.15"/>
    <row r="257" s="6" customFormat="1" x14ac:dyDescent="0.15"/>
    <row r="258" s="6" customFormat="1" x14ac:dyDescent="0.15"/>
    <row r="259" s="6" customFormat="1" x14ac:dyDescent="0.15"/>
    <row r="260" s="6" customFormat="1" x14ac:dyDescent="0.15"/>
    <row r="261" s="6" customFormat="1" x14ac:dyDescent="0.15"/>
    <row r="262" s="6" customFormat="1" x14ac:dyDescent="0.15"/>
    <row r="263" s="6" customFormat="1" x14ac:dyDescent="0.15"/>
    <row r="264" s="6" customFormat="1" x14ac:dyDescent="0.15"/>
    <row r="265" s="6" customFormat="1" x14ac:dyDescent="0.15"/>
    <row r="266" s="6" customFormat="1" x14ac:dyDescent="0.15"/>
    <row r="267" s="6" customFormat="1" x14ac:dyDescent="0.15"/>
    <row r="268" s="6" customFormat="1" x14ac:dyDescent="0.15"/>
    <row r="269" s="6" customFormat="1" x14ac:dyDescent="0.15"/>
    <row r="270" s="6" customFormat="1" x14ac:dyDescent="0.15"/>
    <row r="271" s="6" customFormat="1" x14ac:dyDescent="0.15"/>
    <row r="272" s="6" customFormat="1" x14ac:dyDescent="0.15"/>
    <row r="273" s="6" customFormat="1" x14ac:dyDescent="0.15"/>
    <row r="274" s="6" customFormat="1" x14ac:dyDescent="0.15"/>
    <row r="275" s="6" customFormat="1" x14ac:dyDescent="0.15"/>
    <row r="276" s="6" customFormat="1" x14ac:dyDescent="0.15"/>
    <row r="277" s="6" customFormat="1" x14ac:dyDescent="0.15"/>
    <row r="278" s="6" customFormat="1" x14ac:dyDescent="0.15"/>
    <row r="279" s="6" customFormat="1" x14ac:dyDescent="0.15"/>
    <row r="280" s="6" customFormat="1" x14ac:dyDescent="0.15"/>
    <row r="281" s="6" customFormat="1" x14ac:dyDescent="0.15"/>
    <row r="282" s="6" customFormat="1" x14ac:dyDescent="0.15"/>
    <row r="283" s="6" customFormat="1" x14ac:dyDescent="0.15"/>
    <row r="284" s="6" customFormat="1" x14ac:dyDescent="0.15"/>
    <row r="285" s="6" customFormat="1" x14ac:dyDescent="0.15"/>
    <row r="286" s="6" customFormat="1" x14ac:dyDescent="0.15"/>
    <row r="287" s="6" customFormat="1" x14ac:dyDescent="0.15"/>
    <row r="288" s="6" customFormat="1" x14ac:dyDescent="0.15"/>
    <row r="289" s="6" customFormat="1" x14ac:dyDescent="0.15"/>
    <row r="290" s="6" customFormat="1" x14ac:dyDescent="0.15"/>
    <row r="291" s="6" customFormat="1" x14ac:dyDescent="0.15"/>
    <row r="292" s="6" customFormat="1" x14ac:dyDescent="0.15"/>
    <row r="293" s="6" customFormat="1" x14ac:dyDescent="0.15"/>
    <row r="294" s="6" customFormat="1" x14ac:dyDescent="0.15"/>
  </sheetData>
  <mergeCells count="12">
    <mergeCell ref="A35:G35"/>
    <mergeCell ref="A1:G1"/>
    <mergeCell ref="A2:G2"/>
    <mergeCell ref="A5:G5"/>
    <mergeCell ref="A10:B10"/>
    <mergeCell ref="A11:G11"/>
    <mergeCell ref="A15:B15"/>
    <mergeCell ref="A16:G16"/>
    <mergeCell ref="A21:B21"/>
    <mergeCell ref="A23:B23"/>
    <mergeCell ref="A27:B27"/>
    <mergeCell ref="A30:B30"/>
  </mergeCells>
  <printOptions horizontalCentered="1"/>
  <pageMargins left="0.7" right="0.7" top="0.75" bottom="0.75" header="0.3" footer="0.3"/>
  <pageSetup orientation="portrait"/>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Disclaimer</vt:lpstr>
      <vt:lpstr>Sales Forecast</vt:lpstr>
      <vt:lpstr>Cash Flow - Y1</vt:lpstr>
      <vt:lpstr>Cash Flow - Y2</vt:lpstr>
      <vt:lpstr>Cash Flow - Y3</vt:lpstr>
      <vt:lpstr>P&amp;L - Y1</vt:lpstr>
      <vt:lpstr>P&amp;L - Y2</vt:lpstr>
      <vt:lpstr>P&amp;L - Y3</vt:lpstr>
      <vt:lpstr>Pro Forma Balance Sheet</vt:lpstr>
      <vt:lpstr>Break Even Analysis</vt:lpstr>
      <vt:lpstr>Five Year Projections</vt:lpstr>
      <vt:lpstr>'Break Even Analysis'!Print_Area</vt:lpstr>
      <vt:lpstr>'Cash Flow - Y1'!Print_Area</vt:lpstr>
      <vt:lpstr>'Cash Flow - Y2'!Print_Area</vt:lpstr>
      <vt:lpstr>'Cash Flow - Y3'!Print_Area</vt:lpstr>
      <vt:lpstr>'Five Year Projections'!Print_Area</vt:lpstr>
      <vt:lpstr>'P&amp;L - Y1'!Print_Area</vt:lpstr>
      <vt:lpstr>'P&amp;L - Y2'!Print_Area</vt:lpstr>
      <vt:lpstr>'P&amp;L - Y3'!Print_Area</vt:lpstr>
      <vt:lpstr>'Pro Forma Balance Sheet'!Print_Area</vt:lpstr>
      <vt:lpstr>'Sales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dc:creator>
  <cp:lastModifiedBy>Marta G. Frey</cp:lastModifiedBy>
  <cp:lastPrinted>2022-06-20T13:24:31Z</cp:lastPrinted>
  <dcterms:created xsi:type="dcterms:W3CDTF">2013-02-05T17:37:59Z</dcterms:created>
  <dcterms:modified xsi:type="dcterms:W3CDTF">2024-07-16T21:14:15Z</dcterms:modified>
</cp:coreProperties>
</file>